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40" windowHeight="10110" firstSheet="1" activeTab="4"/>
  </bookViews>
  <sheets>
    <sheet name="TAB 9x2" sheetId="1" r:id="rId1"/>
    <sheet name="TAB 8x2" sheetId="2" r:id="rId2"/>
    <sheet name="TAB 7x2" sheetId="3" r:id="rId3"/>
    <sheet name="TAB 7x3" sheetId="4" r:id="rId4"/>
    <sheet name="TAB 10x2" sheetId="5" r:id="rId5"/>
  </sheets>
  <definedNames>
    <definedName name="ao">'TAB 10x2'!#REF!</definedName>
    <definedName name="as">'TAB 10x2'!#REF!</definedName>
    <definedName name="_xlnm.Print_Area" localSheetId="4">'TAB 10x2'!$A$1:$AP$26</definedName>
    <definedName name="p" localSheetId="1">'TAB 8x2'!$U$4</definedName>
    <definedName name="p" localSheetId="0">'TAB 9x2'!$W$4</definedName>
    <definedName name="p">'TAB 10x2'!$AM$10</definedName>
  </definedNames>
  <calcPr fullCalcOnLoad="1"/>
</workbook>
</file>

<file path=xl/comments5.xml><?xml version="1.0" encoding="utf-8"?>
<comments xmlns="http://schemas.openxmlformats.org/spreadsheetml/2006/main">
  <authors>
    <author>PC</author>
  </authors>
  <commentList>
    <comment ref="C1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<sst xmlns="http://schemas.openxmlformats.org/spreadsheetml/2006/main" count="168" uniqueCount="38">
  <si>
    <t xml:space="preserve">    Skóre  </t>
  </si>
  <si>
    <t>Body</t>
  </si>
  <si>
    <t>Poř.</t>
  </si>
  <si>
    <t>:</t>
  </si>
  <si>
    <t>Bod</t>
  </si>
  <si>
    <t>8.</t>
  </si>
  <si>
    <t>NESCO</t>
  </si>
  <si>
    <t>ZAHÁJÍ</t>
  </si>
  <si>
    <t>1.</t>
  </si>
  <si>
    <t>2.</t>
  </si>
  <si>
    <t>3.</t>
  </si>
  <si>
    <t>4.</t>
  </si>
  <si>
    <t>5.</t>
  </si>
  <si>
    <t>6.</t>
  </si>
  <si>
    <t>7.</t>
  </si>
  <si>
    <t>9.</t>
  </si>
  <si>
    <t>KP Jih 2019-20</t>
  </si>
  <si>
    <t>ELBH</t>
  </si>
  <si>
    <t>ELBH TÝN</t>
  </si>
  <si>
    <t>VAPLAST</t>
  </si>
  <si>
    <t>KOHOUTI</t>
  </si>
  <si>
    <t>BEST CAFFE</t>
  </si>
  <si>
    <t>BEST CA.</t>
  </si>
  <si>
    <t>ABSOLUT</t>
  </si>
  <si>
    <t xml:space="preserve">ZAHÁJÍ </t>
  </si>
  <si>
    <t>FC  30</t>
  </si>
  <si>
    <t>FC  30  ČB</t>
  </si>
  <si>
    <t>TJ HFASC</t>
  </si>
  <si>
    <t>HFASC</t>
  </si>
  <si>
    <t>DYNAMO</t>
  </si>
  <si>
    <t>DYNAMO "B"</t>
  </si>
  <si>
    <t>ABSOLUT TEAM  ČB</t>
  </si>
  <si>
    <t>GR.SPACE</t>
  </si>
  <si>
    <t>10.</t>
  </si>
  <si>
    <t>GREY SPACE</t>
  </si>
  <si>
    <t xml:space="preserve">FUTSAL  -  Č. BUDĚJOVICE  KP </t>
  </si>
  <si>
    <t>JIH   2019/20  -  podzim</t>
  </si>
  <si>
    <t>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</si>
</sst>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sz val="19"/>
      <name val="Arial CE"/>
      <family val="2"/>
    </font>
    <font>
      <sz val="10"/>
      <color indexed="8"/>
      <name val="Arial CE"/>
      <family val="2"/>
    </font>
    <font>
      <b/>
      <sz val="8.5"/>
      <name val="Arial CE"/>
      <family val="2"/>
    </font>
    <font>
      <b/>
      <sz val="24"/>
      <name val="Arial CE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i/>
      <u val="single"/>
      <sz val="12"/>
      <name val="Arial CE"/>
      <family val="2"/>
    </font>
    <font>
      <sz val="8"/>
      <name val="Arial CE"/>
      <family val="0"/>
    </font>
    <font>
      <sz val="1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26"/>
      <name val="Arial CE"/>
      <family val="0"/>
    </font>
    <font>
      <b/>
      <sz val="14"/>
      <color indexed="8"/>
      <name val="Arial CE"/>
      <family val="2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13" fillId="33" borderId="30" xfId="0" applyFont="1" applyFill="1" applyBorder="1" applyAlignment="1">
      <alignment vertical="center"/>
    </xf>
    <xf numFmtId="0" fontId="13" fillId="33" borderId="36" xfId="0" applyFont="1" applyFill="1" applyBorder="1" applyAlignment="1">
      <alignment vertical="center"/>
    </xf>
    <xf numFmtId="0" fontId="13" fillId="33" borderId="31" xfId="0" applyFont="1" applyFill="1" applyBorder="1" applyAlignment="1">
      <alignment vertical="center"/>
    </xf>
    <xf numFmtId="0" fontId="16" fillId="33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3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1" fontId="20" fillId="33" borderId="22" xfId="0" applyNumberFormat="1" applyFont="1" applyFill="1" applyBorder="1" applyAlignment="1" applyProtection="1">
      <alignment horizontal="center" vertical="center"/>
      <protection/>
    </xf>
    <xf numFmtId="1" fontId="20" fillId="33" borderId="32" xfId="0" applyNumberFormat="1" applyFont="1" applyFill="1" applyBorder="1" applyAlignment="1" applyProtection="1">
      <alignment horizontal="center" vertical="center"/>
      <protection/>
    </xf>
    <xf numFmtId="49" fontId="13" fillId="33" borderId="38" xfId="0" applyNumberFormat="1" applyFont="1" applyFill="1" applyBorder="1" applyAlignment="1">
      <alignment horizontal="center" vertical="center"/>
    </xf>
    <xf numFmtId="49" fontId="13" fillId="33" borderId="30" xfId="0" applyNumberFormat="1" applyFont="1" applyFill="1" applyBorder="1" applyAlignment="1">
      <alignment horizontal="center" vertical="center"/>
    </xf>
    <xf numFmtId="1" fontId="16" fillId="33" borderId="35" xfId="0" applyNumberFormat="1" applyFont="1" applyFill="1" applyBorder="1" applyAlignment="1" applyProtection="1">
      <alignment horizontal="center" vertical="center"/>
      <protection/>
    </xf>
    <xf numFmtId="49" fontId="17" fillId="33" borderId="36" xfId="0" applyNumberFormat="1" applyFont="1" applyFill="1" applyBorder="1" applyAlignment="1">
      <alignment horizontal="center" vertical="center"/>
    </xf>
    <xf numFmtId="49" fontId="17" fillId="33" borderId="36" xfId="0" applyNumberFormat="1" applyFont="1" applyFill="1" applyBorder="1" applyAlignment="1">
      <alignment horizontal="center" vertical="center"/>
    </xf>
    <xf numFmtId="1" fontId="20" fillId="33" borderId="34" xfId="0" applyNumberFormat="1" applyFont="1" applyFill="1" applyBorder="1" applyAlignment="1" applyProtection="1">
      <alignment horizontal="center" vertical="center"/>
      <protection/>
    </xf>
    <xf numFmtId="1" fontId="23" fillId="33" borderId="20" xfId="0" applyNumberFormat="1" applyFont="1" applyFill="1" applyBorder="1" applyAlignment="1" applyProtection="1">
      <alignment horizontal="center" vertical="center"/>
      <protection/>
    </xf>
    <xf numFmtId="1" fontId="23" fillId="33" borderId="19" xfId="0" applyNumberFormat="1" applyFont="1" applyFill="1" applyBorder="1" applyAlignment="1" applyProtection="1">
      <alignment horizontal="center" vertical="center"/>
      <protection/>
    </xf>
    <xf numFmtId="1" fontId="23" fillId="33" borderId="39" xfId="0" applyNumberFormat="1" applyFont="1" applyFill="1" applyBorder="1" applyAlignment="1" applyProtection="1">
      <alignment horizontal="center" vertical="center"/>
      <protection/>
    </xf>
    <xf numFmtId="1" fontId="23" fillId="33" borderId="40" xfId="0" applyNumberFormat="1" applyFont="1" applyFill="1" applyBorder="1" applyAlignment="1" applyProtection="1">
      <alignment horizontal="center" vertical="center"/>
      <protection/>
    </xf>
    <xf numFmtId="1" fontId="24" fillId="33" borderId="41" xfId="0" applyNumberFormat="1" applyFont="1" applyFill="1" applyBorder="1" applyAlignment="1" applyProtection="1">
      <alignment horizontal="center" vertical="center"/>
      <protection/>
    </xf>
    <xf numFmtId="1" fontId="24" fillId="33" borderId="12" xfId="0" applyNumberFormat="1" applyFont="1" applyFill="1" applyBorder="1" applyAlignment="1" applyProtection="1">
      <alignment horizontal="center" vertical="center"/>
      <protection/>
    </xf>
    <xf numFmtId="1" fontId="23" fillId="33" borderId="10" xfId="0" applyNumberFormat="1" applyFont="1" applyFill="1" applyBorder="1" applyAlignment="1" applyProtection="1">
      <alignment horizontal="center" vertical="center"/>
      <protection/>
    </xf>
    <xf numFmtId="1" fontId="23" fillId="33" borderId="11" xfId="0" applyNumberFormat="1" applyFont="1" applyFill="1" applyBorder="1" applyAlignment="1" applyProtection="1">
      <alignment horizontal="center" vertical="center"/>
      <protection/>
    </xf>
    <xf numFmtId="1" fontId="23" fillId="33" borderId="0" xfId="0" applyNumberFormat="1" applyFont="1" applyFill="1" applyBorder="1" applyAlignment="1" applyProtection="1">
      <alignment horizontal="center" vertical="center"/>
      <protection/>
    </xf>
    <xf numFmtId="1" fontId="25" fillId="33" borderId="41" xfId="0" applyNumberFormat="1" applyFont="1" applyFill="1" applyBorder="1" applyAlignment="1" applyProtection="1">
      <alignment horizontal="center" vertical="center"/>
      <protection/>
    </xf>
    <xf numFmtId="49" fontId="17" fillId="33" borderId="30" xfId="0" applyNumberFormat="1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14" fillId="36" borderId="15" xfId="0" applyFont="1" applyFill="1" applyBorder="1" applyAlignment="1">
      <alignment horizontal="right" vertical="top"/>
    </xf>
    <xf numFmtId="0" fontId="14" fillId="35" borderId="15" xfId="0" applyFont="1" applyFill="1" applyBorder="1" applyAlignment="1">
      <alignment horizontal="right" vertical="top"/>
    </xf>
    <xf numFmtId="0" fontId="14" fillId="37" borderId="19" xfId="0" applyFont="1" applyFill="1" applyBorder="1" applyAlignment="1">
      <alignment horizontal="center" vertical="center"/>
    </xf>
    <xf numFmtId="0" fontId="12" fillId="37" borderId="39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17" fillId="36" borderId="39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" fontId="23" fillId="36" borderId="20" xfId="0" applyNumberFormat="1" applyFont="1" applyFill="1" applyBorder="1" applyAlignment="1" applyProtection="1">
      <alignment horizontal="center" vertical="center"/>
      <protection/>
    </xf>
    <xf numFmtId="0" fontId="14" fillId="37" borderId="32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1" fontId="20" fillId="36" borderId="34" xfId="0" applyNumberFormat="1" applyFont="1" applyFill="1" applyBorder="1" applyAlignment="1" applyProtection="1">
      <alignment horizontal="center" vertical="center"/>
      <protection/>
    </xf>
    <xf numFmtId="0" fontId="17" fillId="36" borderId="21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1" fontId="23" fillId="36" borderId="40" xfId="0" applyNumberFormat="1" applyFont="1" applyFill="1" applyBorder="1" applyAlignment="1" applyProtection="1">
      <alignment horizontal="center" vertical="center"/>
      <protection/>
    </xf>
    <xf numFmtId="0" fontId="4" fillId="37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1" fontId="23" fillId="36" borderId="10" xfId="0" applyNumberFormat="1" applyFont="1" applyFill="1" applyBorder="1" applyAlignment="1" applyProtection="1">
      <alignment horizontal="center" vertical="center"/>
      <protection/>
    </xf>
    <xf numFmtId="0" fontId="4" fillId="35" borderId="3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center" vertical="center"/>
    </xf>
    <xf numFmtId="0" fontId="17" fillId="36" borderId="39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14" fillId="36" borderId="42" xfId="0" applyFont="1" applyFill="1" applyBorder="1" applyAlignment="1">
      <alignment horizontal="left"/>
    </xf>
    <xf numFmtId="0" fontId="14" fillId="36" borderId="42" xfId="0" applyFont="1" applyFill="1" applyBorder="1" applyAlignment="1">
      <alignment horizontal="right"/>
    </xf>
    <xf numFmtId="0" fontId="14" fillId="36" borderId="15" xfId="0" applyFont="1" applyFill="1" applyBorder="1" applyAlignment="1">
      <alignment horizontal="left" vertical="top"/>
    </xf>
    <xf numFmtId="0" fontId="17" fillId="37" borderId="3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49" fontId="17" fillId="33" borderId="43" xfId="0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7" fillId="36" borderId="45" xfId="0" applyFont="1" applyFill="1" applyBorder="1" applyAlignment="1">
      <alignment horizontal="center" vertical="center"/>
    </xf>
    <xf numFmtId="0" fontId="17" fillId="36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/>
    </xf>
    <xf numFmtId="0" fontId="17" fillId="36" borderId="47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/>
    </xf>
    <xf numFmtId="1" fontId="20" fillId="36" borderId="48" xfId="0" applyNumberFormat="1" applyFont="1" applyFill="1" applyBorder="1" applyAlignment="1" applyProtection="1">
      <alignment horizontal="center" vertical="center"/>
      <protection/>
    </xf>
    <xf numFmtId="1" fontId="20" fillId="33" borderId="47" xfId="0" applyNumberFormat="1" applyFont="1" applyFill="1" applyBorder="1" applyAlignment="1" applyProtection="1">
      <alignment horizontal="center" vertical="center"/>
      <protection/>
    </xf>
    <xf numFmtId="1" fontId="20" fillId="33" borderId="45" xfId="0" applyNumberFormat="1" applyFont="1" applyFill="1" applyBorder="1" applyAlignment="1" applyProtection="1">
      <alignment horizontal="center" vertical="center"/>
      <protection/>
    </xf>
    <xf numFmtId="1" fontId="20" fillId="33" borderId="46" xfId="0" applyNumberFormat="1" applyFont="1" applyFill="1" applyBorder="1" applyAlignment="1" applyProtection="1">
      <alignment horizontal="center" vertical="center"/>
      <protection/>
    </xf>
    <xf numFmtId="1" fontId="16" fillId="33" borderId="49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center" vertical="center"/>
    </xf>
    <xf numFmtId="1" fontId="20" fillId="35" borderId="34" xfId="0" applyNumberFormat="1" applyFont="1" applyFill="1" applyBorder="1" applyAlignment="1" applyProtection="1">
      <alignment horizontal="center" vertical="center"/>
      <protection/>
    </xf>
    <xf numFmtId="1" fontId="23" fillId="36" borderId="50" xfId="0" applyNumberFormat="1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 vertical="center"/>
    </xf>
    <xf numFmtId="0" fontId="12" fillId="36" borderId="52" xfId="0" applyFont="1" applyFill="1" applyBorder="1" applyAlignment="1">
      <alignment horizontal="center" vertical="center"/>
    </xf>
    <xf numFmtId="1" fontId="14" fillId="36" borderId="53" xfId="0" applyNumberFormat="1" applyFont="1" applyFill="1" applyBorder="1" applyAlignment="1">
      <alignment horizontal="center" vertical="center"/>
    </xf>
    <xf numFmtId="1" fontId="14" fillId="36" borderId="54" xfId="0" applyNumberFormat="1" applyFont="1" applyFill="1" applyBorder="1" applyAlignment="1">
      <alignment horizontal="center" vertical="center"/>
    </xf>
    <xf numFmtId="1" fontId="14" fillId="0" borderId="52" xfId="0" applyNumberFormat="1" applyFont="1" applyBorder="1" applyAlignment="1">
      <alignment vertical="center"/>
    </xf>
    <xf numFmtId="1" fontId="14" fillId="0" borderId="51" xfId="0" applyNumberFormat="1" applyFont="1" applyBorder="1" applyAlignment="1">
      <alignment vertical="center"/>
    </xf>
    <xf numFmtId="1" fontId="14" fillId="0" borderId="54" xfId="0" applyNumberFormat="1" applyFont="1" applyBorder="1" applyAlignment="1">
      <alignment vertical="center"/>
    </xf>
    <xf numFmtId="1" fontId="14" fillId="0" borderId="55" xfId="0" applyNumberFormat="1" applyFont="1" applyBorder="1" applyAlignment="1">
      <alignment vertical="center"/>
    </xf>
    <xf numFmtId="1" fontId="16" fillId="33" borderId="56" xfId="0" applyNumberFormat="1" applyFont="1" applyFill="1" applyBorder="1" applyAlignment="1" applyProtection="1">
      <alignment horizontal="center" vertical="center"/>
      <protection/>
    </xf>
    <xf numFmtId="1" fontId="20" fillId="35" borderId="50" xfId="0" applyNumberFormat="1" applyFont="1" applyFill="1" applyBorder="1" applyAlignment="1" applyProtection="1">
      <alignment horizontal="center" vertical="center"/>
      <protection/>
    </xf>
    <xf numFmtId="1" fontId="20" fillId="36" borderId="10" xfId="0" applyNumberFormat="1" applyFont="1" applyFill="1" applyBorder="1" applyAlignment="1" applyProtection="1">
      <alignment horizontal="center" vertical="center"/>
      <protection/>
    </xf>
    <xf numFmtId="1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5" borderId="4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4" fillId="36" borderId="32" xfId="0" applyFont="1" applyFill="1" applyBorder="1" applyAlignment="1">
      <alignment horizontal="center" vertical="center"/>
    </xf>
    <xf numFmtId="0" fontId="4" fillId="36" borderId="19" xfId="0" applyFont="1" applyFill="1" applyBorder="1" applyAlignment="1" applyProtection="1">
      <alignment horizontal="center" vertical="center"/>
      <protection hidden="1"/>
    </xf>
    <xf numFmtId="49" fontId="17" fillId="33" borderId="57" xfId="0" applyNumberFormat="1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12" fillId="36" borderId="59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/>
    </xf>
    <xf numFmtId="1" fontId="14" fillId="36" borderId="59" xfId="0" applyNumberFormat="1" applyFont="1" applyFill="1" applyBorder="1" applyAlignment="1">
      <alignment horizontal="center" vertical="center"/>
    </xf>
    <xf numFmtId="1" fontId="14" fillId="0" borderId="59" xfId="0" applyNumberFormat="1" applyFont="1" applyBorder="1" applyAlignment="1">
      <alignment vertical="center"/>
    </xf>
    <xf numFmtId="1" fontId="14" fillId="0" borderId="60" xfId="0" applyNumberFormat="1" applyFont="1" applyBorder="1" applyAlignment="1">
      <alignment vertical="center"/>
    </xf>
    <xf numFmtId="0" fontId="17" fillId="37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center" vertical="center"/>
    </xf>
    <xf numFmtId="0" fontId="17" fillId="35" borderId="39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27" fillId="35" borderId="19" xfId="0" applyNumberFormat="1" applyFont="1" applyFill="1" applyBorder="1" applyAlignment="1">
      <alignment horizontal="center" vertical="center"/>
    </xf>
    <xf numFmtId="0" fontId="27" fillId="36" borderId="39" xfId="0" applyNumberFormat="1" applyFont="1" applyFill="1" applyBorder="1" applyAlignment="1">
      <alignment horizontal="center" vertical="center"/>
    </xf>
    <xf numFmtId="0" fontId="4" fillId="36" borderId="39" xfId="0" applyNumberFormat="1" applyFont="1" applyFill="1" applyBorder="1" applyAlignment="1">
      <alignment horizontal="center" vertical="center"/>
    </xf>
    <xf numFmtId="0" fontId="27" fillId="36" borderId="19" xfId="0" applyFont="1" applyFill="1" applyBorder="1" applyAlignment="1">
      <alignment horizontal="center" vertical="center"/>
    </xf>
    <xf numFmtId="0" fontId="27" fillId="36" borderId="39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27" fillId="35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1" borderId="32" xfId="0" applyFont="1" applyFill="1" applyBorder="1" applyAlignment="1">
      <alignment horizontal="center" vertical="center"/>
    </xf>
    <xf numFmtId="0" fontId="17" fillId="1" borderId="22" xfId="0" applyFont="1" applyFill="1" applyBorder="1" applyAlignment="1">
      <alignment horizontal="center" vertical="center"/>
    </xf>
    <xf numFmtId="0" fontId="28" fillId="37" borderId="39" xfId="0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1" fontId="16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61" xfId="0" applyNumberFormat="1" applyFont="1" applyFill="1" applyBorder="1" applyAlignment="1" applyProtection="1">
      <alignment horizontal="center" vertical="center"/>
      <protection/>
    </xf>
    <xf numFmtId="0" fontId="12" fillId="36" borderId="21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6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36" borderId="52" xfId="0" applyFont="1" applyFill="1" applyBorder="1" applyAlignment="1">
      <alignment horizontal="center" vertical="center"/>
    </xf>
    <xf numFmtId="0" fontId="12" fillId="36" borderId="51" xfId="0" applyFont="1" applyFill="1" applyBorder="1" applyAlignment="1">
      <alignment horizontal="center" vertical="center"/>
    </xf>
    <xf numFmtId="0" fontId="12" fillId="36" borderId="54" xfId="0" applyFont="1" applyFill="1" applyBorder="1" applyAlignment="1">
      <alignment horizontal="center" vertical="center"/>
    </xf>
    <xf numFmtId="0" fontId="16" fillId="33" borderId="63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26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1220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300990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82905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464820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46735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628650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710565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792480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874395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1042035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22045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11763375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009650"/>
          <a:ext cx="1220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26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1619250"/>
          <a:ext cx="1220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2247900"/>
          <a:ext cx="1220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2876550"/>
          <a:ext cx="1220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3505200"/>
          <a:ext cx="1220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4133850"/>
          <a:ext cx="1220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4762500"/>
          <a:ext cx="1220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15</xdr:row>
      <xdr:rowOff>0</xdr:rowOff>
    </xdr:to>
    <xdr:sp>
      <xdr:nvSpPr>
        <xdr:cNvPr id="21" name="Line 22"/>
        <xdr:cNvSpPr>
          <a:spLocks/>
        </xdr:cNvSpPr>
      </xdr:nvSpPr>
      <xdr:spPr>
        <a:xfrm>
          <a:off x="9563100" y="0"/>
          <a:ext cx="0" cy="476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0" y="5953125"/>
          <a:ext cx="1220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1432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01930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83845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365760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47675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529590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11505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693420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75335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861060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941070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9810750" y="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94297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24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157162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24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220027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282892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345757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24</xdr:col>
      <xdr:colOff>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408622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24</xdr:col>
      <xdr:colOff>0</xdr:colOff>
      <xdr:row>15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471487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476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01930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83845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365760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47675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529590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11505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693420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3420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779145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59155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8991600" y="0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429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22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12382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22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17335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22288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27241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32194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37147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476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201930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83845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365760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47675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529590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11505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693420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3420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779145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59155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8991600" y="0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99060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22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17335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247650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32194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22</xdr:col>
      <xdr:colOff>0</xdr:colOff>
      <xdr:row>16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396240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47053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544830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3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6098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13906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7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44005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70866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9819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88773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7726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106680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15633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12753975" y="1057275"/>
          <a:ext cx="0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3792200" y="1057275"/>
          <a:ext cx="0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42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14335125" y="1057275"/>
          <a:ext cx="0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42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609600" y="24955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42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609600" y="52578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42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09600" y="58102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0</xdr:colOff>
      <xdr:row>21</xdr:row>
      <xdr:rowOff>0</xdr:rowOff>
    </xdr:to>
    <xdr:sp>
      <xdr:nvSpPr>
        <xdr:cNvPr id="21" name="Line 22"/>
        <xdr:cNvSpPr>
          <a:spLocks/>
        </xdr:cNvSpPr>
      </xdr:nvSpPr>
      <xdr:spPr>
        <a:xfrm>
          <a:off x="115824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42</xdr:col>
      <xdr:colOff>0</xdr:colOff>
      <xdr:row>26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609600" y="69342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42</xdr:col>
      <xdr:colOff>0</xdr:colOff>
      <xdr:row>26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609600" y="69342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42</xdr:col>
      <xdr:colOff>0</xdr:colOff>
      <xdr:row>26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609600" y="69342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42</xdr:col>
      <xdr:colOff>0</xdr:colOff>
      <xdr:row>21</xdr:row>
      <xdr:rowOff>0</xdr:rowOff>
    </xdr:to>
    <xdr:sp>
      <xdr:nvSpPr>
        <xdr:cNvPr id="25" name="Line 26"/>
        <xdr:cNvSpPr>
          <a:spLocks/>
        </xdr:cNvSpPr>
      </xdr:nvSpPr>
      <xdr:spPr>
        <a:xfrm flipV="1">
          <a:off x="14335125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0</xdr:colOff>
      <xdr:row>21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115824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27" name="Line 37"/>
        <xdr:cNvSpPr>
          <a:spLocks/>
        </xdr:cNvSpPr>
      </xdr:nvSpPr>
      <xdr:spPr>
        <a:xfrm flipH="1"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28" name="Line 38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21</xdr:row>
      <xdr:rowOff>0</xdr:rowOff>
    </xdr:to>
    <xdr:sp>
      <xdr:nvSpPr>
        <xdr:cNvPr id="29" name="Line 39"/>
        <xdr:cNvSpPr>
          <a:spLocks/>
        </xdr:cNvSpPr>
      </xdr:nvSpPr>
      <xdr:spPr>
        <a:xfrm flipV="1">
          <a:off x="70866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42</xdr:col>
      <xdr:colOff>0</xdr:colOff>
      <xdr:row>19</xdr:row>
      <xdr:rowOff>0</xdr:rowOff>
    </xdr:to>
    <xdr:sp>
      <xdr:nvSpPr>
        <xdr:cNvPr id="30" name="Line 40"/>
        <xdr:cNvSpPr>
          <a:spLocks/>
        </xdr:cNvSpPr>
      </xdr:nvSpPr>
      <xdr:spPr>
        <a:xfrm flipH="1">
          <a:off x="609600" y="52578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42</xdr:col>
      <xdr:colOff>0</xdr:colOff>
      <xdr:row>21</xdr:row>
      <xdr:rowOff>0</xdr:rowOff>
    </xdr:to>
    <xdr:sp>
      <xdr:nvSpPr>
        <xdr:cNvPr id="31" name="Line 41"/>
        <xdr:cNvSpPr>
          <a:spLocks/>
        </xdr:cNvSpPr>
      </xdr:nvSpPr>
      <xdr:spPr>
        <a:xfrm flipV="1">
          <a:off x="14335125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42</xdr:col>
      <xdr:colOff>0</xdr:colOff>
      <xdr:row>26</xdr:row>
      <xdr:rowOff>0</xdr:rowOff>
    </xdr:to>
    <xdr:sp>
      <xdr:nvSpPr>
        <xdr:cNvPr id="32" name="Line 42"/>
        <xdr:cNvSpPr>
          <a:spLocks/>
        </xdr:cNvSpPr>
      </xdr:nvSpPr>
      <xdr:spPr>
        <a:xfrm>
          <a:off x="609600" y="69342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42</xdr:col>
      <xdr:colOff>0</xdr:colOff>
      <xdr:row>26</xdr:row>
      <xdr:rowOff>0</xdr:rowOff>
    </xdr:to>
    <xdr:sp>
      <xdr:nvSpPr>
        <xdr:cNvPr id="33" name="Line 43"/>
        <xdr:cNvSpPr>
          <a:spLocks/>
        </xdr:cNvSpPr>
      </xdr:nvSpPr>
      <xdr:spPr>
        <a:xfrm flipH="1">
          <a:off x="609600" y="69342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42</xdr:col>
      <xdr:colOff>0</xdr:colOff>
      <xdr:row>26</xdr:row>
      <xdr:rowOff>0</xdr:rowOff>
    </xdr:to>
    <xdr:sp>
      <xdr:nvSpPr>
        <xdr:cNvPr id="34" name="Line 44"/>
        <xdr:cNvSpPr>
          <a:spLocks/>
        </xdr:cNvSpPr>
      </xdr:nvSpPr>
      <xdr:spPr>
        <a:xfrm>
          <a:off x="609600" y="69342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35" name="Line 45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36" name="Line 46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37" name="Line 47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21</xdr:row>
      <xdr:rowOff>0</xdr:rowOff>
    </xdr:to>
    <xdr:sp>
      <xdr:nvSpPr>
        <xdr:cNvPr id="38" name="Line 48"/>
        <xdr:cNvSpPr>
          <a:spLocks/>
        </xdr:cNvSpPr>
      </xdr:nvSpPr>
      <xdr:spPr>
        <a:xfrm>
          <a:off x="79819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21</xdr:row>
      <xdr:rowOff>0</xdr:rowOff>
    </xdr:to>
    <xdr:sp>
      <xdr:nvSpPr>
        <xdr:cNvPr id="39" name="Line 49"/>
        <xdr:cNvSpPr>
          <a:spLocks/>
        </xdr:cNvSpPr>
      </xdr:nvSpPr>
      <xdr:spPr>
        <a:xfrm flipV="1">
          <a:off x="79819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40" name="Line 50"/>
        <xdr:cNvSpPr>
          <a:spLocks/>
        </xdr:cNvSpPr>
      </xdr:nvSpPr>
      <xdr:spPr>
        <a:xfrm flipH="1"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41" name="Line 51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21</xdr:row>
      <xdr:rowOff>0</xdr:rowOff>
    </xdr:to>
    <xdr:sp>
      <xdr:nvSpPr>
        <xdr:cNvPr id="42" name="Line 52"/>
        <xdr:cNvSpPr>
          <a:spLocks/>
        </xdr:cNvSpPr>
      </xdr:nvSpPr>
      <xdr:spPr>
        <a:xfrm flipV="1">
          <a:off x="70866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43" name="Line 53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44" name="Line 54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21</xdr:row>
      <xdr:rowOff>0</xdr:rowOff>
    </xdr:to>
    <xdr:sp>
      <xdr:nvSpPr>
        <xdr:cNvPr id="45" name="Line 55"/>
        <xdr:cNvSpPr>
          <a:spLocks/>
        </xdr:cNvSpPr>
      </xdr:nvSpPr>
      <xdr:spPr>
        <a:xfrm>
          <a:off x="79819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46" name="Line 56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47" name="Line 57"/>
        <xdr:cNvSpPr>
          <a:spLocks/>
        </xdr:cNvSpPr>
      </xdr:nvSpPr>
      <xdr:spPr>
        <a:xfrm flipH="1"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48" name="Line 58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49" name="Line 59"/>
        <xdr:cNvSpPr>
          <a:spLocks/>
        </xdr:cNvSpPr>
      </xdr:nvSpPr>
      <xdr:spPr>
        <a:xfrm flipH="1"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50" name="Line 60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21</xdr:row>
      <xdr:rowOff>0</xdr:rowOff>
    </xdr:to>
    <xdr:sp>
      <xdr:nvSpPr>
        <xdr:cNvPr id="51" name="Line 61"/>
        <xdr:cNvSpPr>
          <a:spLocks/>
        </xdr:cNvSpPr>
      </xdr:nvSpPr>
      <xdr:spPr>
        <a:xfrm>
          <a:off x="61912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21</xdr:row>
      <xdr:rowOff>0</xdr:rowOff>
    </xdr:to>
    <xdr:sp>
      <xdr:nvSpPr>
        <xdr:cNvPr id="52" name="Line 62"/>
        <xdr:cNvSpPr>
          <a:spLocks/>
        </xdr:cNvSpPr>
      </xdr:nvSpPr>
      <xdr:spPr>
        <a:xfrm flipV="1">
          <a:off x="61912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21</xdr:row>
      <xdr:rowOff>0</xdr:rowOff>
    </xdr:to>
    <xdr:sp>
      <xdr:nvSpPr>
        <xdr:cNvPr id="53" name="Line 63"/>
        <xdr:cNvSpPr>
          <a:spLocks/>
        </xdr:cNvSpPr>
      </xdr:nvSpPr>
      <xdr:spPr>
        <a:xfrm flipV="1">
          <a:off x="61912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42</xdr:col>
      <xdr:colOff>0</xdr:colOff>
      <xdr:row>3</xdr:row>
      <xdr:rowOff>0</xdr:rowOff>
    </xdr:to>
    <xdr:sp>
      <xdr:nvSpPr>
        <xdr:cNvPr id="54" name="Line 2"/>
        <xdr:cNvSpPr>
          <a:spLocks/>
        </xdr:cNvSpPr>
      </xdr:nvSpPr>
      <xdr:spPr>
        <a:xfrm>
          <a:off x="8877300" y="1057275"/>
          <a:ext cx="545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55" name="Line 14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56" name="Line 15"/>
        <xdr:cNvSpPr>
          <a:spLocks/>
        </xdr:cNvSpPr>
      </xdr:nvSpPr>
      <xdr:spPr>
        <a:xfrm flipH="1"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57" name="Line 16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58" name="Line 17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59" name="Line 37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60" name="Line 38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61" name="Line 50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62" name="Line 51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63" name="Line 56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64" name="Line 57"/>
        <xdr:cNvSpPr>
          <a:spLocks/>
        </xdr:cNvSpPr>
      </xdr:nvSpPr>
      <xdr:spPr>
        <a:xfrm flipH="1"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65" name="Line 58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66" name="Line 59"/>
        <xdr:cNvSpPr>
          <a:spLocks/>
        </xdr:cNvSpPr>
      </xdr:nvSpPr>
      <xdr:spPr>
        <a:xfrm flipH="1"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67" name="Line 60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21</xdr:row>
      <xdr:rowOff>0</xdr:rowOff>
    </xdr:to>
    <xdr:sp>
      <xdr:nvSpPr>
        <xdr:cNvPr id="68" name="Line 8"/>
        <xdr:cNvSpPr>
          <a:spLocks/>
        </xdr:cNvSpPr>
      </xdr:nvSpPr>
      <xdr:spPr>
        <a:xfrm flipV="1">
          <a:off x="106680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42</xdr:col>
      <xdr:colOff>0</xdr:colOff>
      <xdr:row>23</xdr:row>
      <xdr:rowOff>0</xdr:rowOff>
    </xdr:to>
    <xdr:sp>
      <xdr:nvSpPr>
        <xdr:cNvPr id="69" name="Line 20"/>
        <xdr:cNvSpPr>
          <a:spLocks/>
        </xdr:cNvSpPr>
      </xdr:nvSpPr>
      <xdr:spPr>
        <a:xfrm flipH="1">
          <a:off x="609600" y="63627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70" name="Line 17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71" name="Line 18"/>
        <xdr:cNvSpPr>
          <a:spLocks/>
        </xdr:cNvSpPr>
      </xdr:nvSpPr>
      <xdr:spPr>
        <a:xfrm flipH="1"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72" name="Line 37"/>
        <xdr:cNvSpPr>
          <a:spLocks/>
        </xdr:cNvSpPr>
      </xdr:nvSpPr>
      <xdr:spPr>
        <a:xfrm flipH="1"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73" name="Line 38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74" name="Line 45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75" name="Line 46"/>
        <xdr:cNvSpPr>
          <a:spLocks/>
        </xdr:cNvSpPr>
      </xdr:nvSpPr>
      <xdr:spPr>
        <a:xfrm flipH="1"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76" name="Line 47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77" name="Line 50"/>
        <xdr:cNvSpPr>
          <a:spLocks/>
        </xdr:cNvSpPr>
      </xdr:nvSpPr>
      <xdr:spPr>
        <a:xfrm flipH="1"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78" name="Line 51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79" name="Line 53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80" name="Line 54"/>
        <xdr:cNvSpPr>
          <a:spLocks/>
        </xdr:cNvSpPr>
      </xdr:nvSpPr>
      <xdr:spPr>
        <a:xfrm flipH="1"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81" name="Line 15"/>
        <xdr:cNvSpPr>
          <a:spLocks/>
        </xdr:cNvSpPr>
      </xdr:nvSpPr>
      <xdr:spPr>
        <a:xfrm flipH="1"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82" name="Line 16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83" name="Line 17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84" name="Line 37"/>
        <xdr:cNvSpPr>
          <a:spLocks/>
        </xdr:cNvSpPr>
      </xdr:nvSpPr>
      <xdr:spPr>
        <a:xfrm flipH="1"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85" name="Line 38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86" name="Line 50"/>
        <xdr:cNvSpPr>
          <a:spLocks/>
        </xdr:cNvSpPr>
      </xdr:nvSpPr>
      <xdr:spPr>
        <a:xfrm flipH="1"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42</xdr:col>
      <xdr:colOff>0</xdr:colOff>
      <xdr:row>13</xdr:row>
      <xdr:rowOff>0</xdr:rowOff>
    </xdr:to>
    <xdr:sp>
      <xdr:nvSpPr>
        <xdr:cNvPr id="87" name="Line 51"/>
        <xdr:cNvSpPr>
          <a:spLocks/>
        </xdr:cNvSpPr>
      </xdr:nvSpPr>
      <xdr:spPr>
        <a:xfrm>
          <a:off x="609600" y="36004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88" name="Line 56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89" name="Line 57"/>
        <xdr:cNvSpPr>
          <a:spLocks/>
        </xdr:cNvSpPr>
      </xdr:nvSpPr>
      <xdr:spPr>
        <a:xfrm flipH="1"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90" name="Line 58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91" name="Line 59"/>
        <xdr:cNvSpPr>
          <a:spLocks/>
        </xdr:cNvSpPr>
      </xdr:nvSpPr>
      <xdr:spPr>
        <a:xfrm flipH="1"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42</xdr:col>
      <xdr:colOff>0</xdr:colOff>
      <xdr:row>11</xdr:row>
      <xdr:rowOff>0</xdr:rowOff>
    </xdr:to>
    <xdr:sp>
      <xdr:nvSpPr>
        <xdr:cNvPr id="92" name="Line 60"/>
        <xdr:cNvSpPr>
          <a:spLocks/>
        </xdr:cNvSpPr>
      </xdr:nvSpPr>
      <xdr:spPr>
        <a:xfrm>
          <a:off x="609600" y="30480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21</xdr:row>
      <xdr:rowOff>0</xdr:rowOff>
    </xdr:to>
    <xdr:sp>
      <xdr:nvSpPr>
        <xdr:cNvPr id="93" name="Line 4"/>
        <xdr:cNvSpPr>
          <a:spLocks/>
        </xdr:cNvSpPr>
      </xdr:nvSpPr>
      <xdr:spPr>
        <a:xfrm flipV="1">
          <a:off x="52959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21</xdr:row>
      <xdr:rowOff>0</xdr:rowOff>
    </xdr:to>
    <xdr:sp>
      <xdr:nvSpPr>
        <xdr:cNvPr id="94" name="Line 5"/>
        <xdr:cNvSpPr>
          <a:spLocks/>
        </xdr:cNvSpPr>
      </xdr:nvSpPr>
      <xdr:spPr>
        <a:xfrm>
          <a:off x="61912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21</xdr:row>
      <xdr:rowOff>0</xdr:rowOff>
    </xdr:to>
    <xdr:sp>
      <xdr:nvSpPr>
        <xdr:cNvPr id="95" name="Line 39"/>
        <xdr:cNvSpPr>
          <a:spLocks/>
        </xdr:cNvSpPr>
      </xdr:nvSpPr>
      <xdr:spPr>
        <a:xfrm flipV="1">
          <a:off x="61912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21</xdr:row>
      <xdr:rowOff>0</xdr:rowOff>
    </xdr:to>
    <xdr:sp>
      <xdr:nvSpPr>
        <xdr:cNvPr id="96" name="Line 52"/>
        <xdr:cNvSpPr>
          <a:spLocks/>
        </xdr:cNvSpPr>
      </xdr:nvSpPr>
      <xdr:spPr>
        <a:xfrm flipV="1">
          <a:off x="619125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21</xdr:row>
      <xdr:rowOff>0</xdr:rowOff>
    </xdr:to>
    <xdr:sp>
      <xdr:nvSpPr>
        <xdr:cNvPr id="97" name="Line 61"/>
        <xdr:cNvSpPr>
          <a:spLocks/>
        </xdr:cNvSpPr>
      </xdr:nvSpPr>
      <xdr:spPr>
        <a:xfrm>
          <a:off x="52959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21</xdr:row>
      <xdr:rowOff>0</xdr:rowOff>
    </xdr:to>
    <xdr:sp>
      <xdr:nvSpPr>
        <xdr:cNvPr id="98" name="Line 62"/>
        <xdr:cNvSpPr>
          <a:spLocks/>
        </xdr:cNvSpPr>
      </xdr:nvSpPr>
      <xdr:spPr>
        <a:xfrm flipV="1">
          <a:off x="52959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21</xdr:row>
      <xdr:rowOff>0</xdr:rowOff>
    </xdr:to>
    <xdr:sp>
      <xdr:nvSpPr>
        <xdr:cNvPr id="99" name="Line 63"/>
        <xdr:cNvSpPr>
          <a:spLocks/>
        </xdr:cNvSpPr>
      </xdr:nvSpPr>
      <xdr:spPr>
        <a:xfrm flipV="1">
          <a:off x="52959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42</xdr:col>
      <xdr:colOff>0</xdr:colOff>
      <xdr:row>21</xdr:row>
      <xdr:rowOff>0</xdr:rowOff>
    </xdr:to>
    <xdr:sp>
      <xdr:nvSpPr>
        <xdr:cNvPr id="100" name="Line 20"/>
        <xdr:cNvSpPr>
          <a:spLocks/>
        </xdr:cNvSpPr>
      </xdr:nvSpPr>
      <xdr:spPr>
        <a:xfrm flipH="1">
          <a:off x="609600" y="581025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01" name="Line 17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02" name="Line 37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03" name="Line 38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04" name="Line 50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05" name="Line 51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06" name="Line 15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07" name="Line 16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08" name="Line 56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09" name="Line 57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10" name="Line 58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11" name="Line 59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12" name="Line 60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13" name="Line 18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14" name="Line 45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15" name="Line 46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16" name="Line 47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17" name="Line 53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18" name="Line 54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19" name="Line 17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20" name="Line 37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21" name="Line 38"/>
        <xdr:cNvSpPr>
          <a:spLocks/>
        </xdr:cNvSpPr>
      </xdr:nvSpPr>
      <xdr:spPr>
        <a:xfrm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42</xdr:col>
      <xdr:colOff>0</xdr:colOff>
      <xdr:row>15</xdr:row>
      <xdr:rowOff>0</xdr:rowOff>
    </xdr:to>
    <xdr:sp>
      <xdr:nvSpPr>
        <xdr:cNvPr id="122" name="Line 50"/>
        <xdr:cNvSpPr>
          <a:spLocks/>
        </xdr:cNvSpPr>
      </xdr:nvSpPr>
      <xdr:spPr>
        <a:xfrm flipH="1">
          <a:off x="609600" y="4152900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21</xdr:row>
      <xdr:rowOff>0</xdr:rowOff>
    </xdr:to>
    <xdr:sp>
      <xdr:nvSpPr>
        <xdr:cNvPr id="123" name="Line 4"/>
        <xdr:cNvSpPr>
          <a:spLocks/>
        </xdr:cNvSpPr>
      </xdr:nvSpPr>
      <xdr:spPr>
        <a:xfrm flipV="1">
          <a:off x="70866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21</xdr:row>
      <xdr:rowOff>0</xdr:rowOff>
    </xdr:to>
    <xdr:sp>
      <xdr:nvSpPr>
        <xdr:cNvPr id="124" name="Line 61"/>
        <xdr:cNvSpPr>
          <a:spLocks/>
        </xdr:cNvSpPr>
      </xdr:nvSpPr>
      <xdr:spPr>
        <a:xfrm>
          <a:off x="70866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21</xdr:row>
      <xdr:rowOff>0</xdr:rowOff>
    </xdr:to>
    <xdr:sp>
      <xdr:nvSpPr>
        <xdr:cNvPr id="125" name="Line 62"/>
        <xdr:cNvSpPr>
          <a:spLocks/>
        </xdr:cNvSpPr>
      </xdr:nvSpPr>
      <xdr:spPr>
        <a:xfrm flipV="1">
          <a:off x="70866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21</xdr:row>
      <xdr:rowOff>0</xdr:rowOff>
    </xdr:to>
    <xdr:sp>
      <xdr:nvSpPr>
        <xdr:cNvPr id="126" name="Line 63"/>
        <xdr:cNvSpPr>
          <a:spLocks/>
        </xdr:cNvSpPr>
      </xdr:nvSpPr>
      <xdr:spPr>
        <a:xfrm flipV="1">
          <a:off x="70866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21</xdr:row>
      <xdr:rowOff>0</xdr:rowOff>
    </xdr:to>
    <xdr:sp>
      <xdr:nvSpPr>
        <xdr:cNvPr id="127" name="Line 5"/>
        <xdr:cNvSpPr>
          <a:spLocks/>
        </xdr:cNvSpPr>
      </xdr:nvSpPr>
      <xdr:spPr>
        <a:xfrm>
          <a:off x="70866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21</xdr:row>
      <xdr:rowOff>0</xdr:rowOff>
    </xdr:to>
    <xdr:sp>
      <xdr:nvSpPr>
        <xdr:cNvPr id="128" name="Line 39"/>
        <xdr:cNvSpPr>
          <a:spLocks/>
        </xdr:cNvSpPr>
      </xdr:nvSpPr>
      <xdr:spPr>
        <a:xfrm flipV="1">
          <a:off x="70866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21</xdr:row>
      <xdr:rowOff>0</xdr:rowOff>
    </xdr:to>
    <xdr:sp>
      <xdr:nvSpPr>
        <xdr:cNvPr id="129" name="Line 52"/>
        <xdr:cNvSpPr>
          <a:spLocks/>
        </xdr:cNvSpPr>
      </xdr:nvSpPr>
      <xdr:spPr>
        <a:xfrm flipV="1">
          <a:off x="7086600" y="1057275"/>
          <a:ext cx="0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75390625" style="0" customWidth="1"/>
    <col min="2" max="19" width="5.375" style="0" customWidth="1"/>
    <col min="20" max="22" width="3.75390625" style="0" customWidth="1"/>
    <col min="23" max="24" width="5.25390625" style="0" customWidth="1"/>
    <col min="25" max="25" width="7.125" style="0" customWidth="1"/>
    <col min="26" max="26" width="5.75390625" style="0" customWidth="1"/>
  </cols>
  <sheetData>
    <row r="1" spans="1:26" ht="30" customHeight="1" thickBot="1">
      <c r="A1" s="97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88">
        <v>1</v>
      </c>
      <c r="U1" s="89">
        <v>0</v>
      </c>
      <c r="V1" s="89">
        <v>2</v>
      </c>
      <c r="W1" s="90" t="s">
        <v>0</v>
      </c>
      <c r="X1" s="91"/>
      <c r="Y1" s="90" t="s">
        <v>1</v>
      </c>
      <c r="Z1" s="92" t="s">
        <v>2</v>
      </c>
    </row>
    <row r="2" spans="1:26" ht="24.75" customHeight="1" thickTop="1">
      <c r="A2" s="94"/>
      <c r="B2" s="5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77"/>
      <c r="U2" s="73"/>
      <c r="V2" s="73"/>
      <c r="W2" s="57"/>
      <c r="X2" s="57"/>
      <c r="Y2" s="57"/>
      <c r="Z2" s="10"/>
    </row>
    <row r="3" spans="1:26" ht="24.75" customHeight="1">
      <c r="A3" s="94"/>
      <c r="B3" s="55"/>
      <c r="C3" s="55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77">
        <f>SUM(D2&gt;E2,D3&gt;E3,F2&gt;G2,F3&gt;G3,H2&gt;I2,H3&gt;I3,J2&gt;K2,J3&gt;K3,L2&gt;M2,L3&gt;M3,N2&gt;O2,N3&gt;O3,P2&gt;Q2,P3&gt;Q3,R2&gt;S2,R3&gt;S3)</f>
        <v>0</v>
      </c>
      <c r="U3" s="73">
        <f>SUM(COUNTA(D2:S3)/2,-T3,-V3)</f>
        <v>0</v>
      </c>
      <c r="V3" s="73">
        <f>SUM(D2&lt;E2,D3&lt;E3,F2&lt;G2,F3&lt;G3,H2&lt;I2,H3&lt;I3,J2&lt;K2,J3&lt;K3,L2&lt;M2,L3&lt;M3,N2&lt;O2,N3&lt;O3,P2&lt;Q2,P3&lt;Q3,R2&lt;S2,R3&lt;S3)</f>
        <v>0</v>
      </c>
      <c r="W3" s="57">
        <f>SUM(B2,B3,D2,D3,F2,F3,H2,H3,J2,J3,L2,L3,N2,N3,P2,P3,R2,R3)</f>
        <v>0</v>
      </c>
      <c r="X3" s="57">
        <f>SUM(C2,C3,E2,E3,G2,G3,I2,I3,K2,K3,M2,M3,O2,O3,Q2,Q3,S2)</f>
        <v>0</v>
      </c>
      <c r="Y3" s="78">
        <f>SUM(3*T3,U3)</f>
        <v>0</v>
      </c>
      <c r="Z3" s="85">
        <f>1+SUM(Y3&lt;Y5,Y3&lt;Y7,Y3&lt;Y9,Y3&lt;Y11,Y3&lt;Y13,Y3&lt;Y15,Y3&lt;Y17,Y3&lt;Y19)+IF(Y3=Y5,IF((W3-X3)&lt;(W5-X5),1,IF((W3-X3)=(W5-X5),IF(W3&lt;W5,1,0),0)),0)+IF(Y3=Y7,IF((W3-X3)&lt;(W7-X7),1,IF((W3-X3)=(W7-X7),IF(W3&lt;W7,1,0),0)),0)+IF(Y3=Y9,IF((W3-X3)&lt;(W9-X9),1,IF((W3-X3)=(W9-X9),IF(W3&lt;W9,1,0),0)),0)+IF(Y3=Y11,IF((W3-X3)&lt;(W11-X11),1,IF((W3-X3)=(W11-X11),IF(W3&lt;W11,1,0),0)),0)+IF(Y3=Y13,IF((W3-X3)&lt;(W13-X13),1,IF((W3-X3)=(W13-X13),IF(W3&lt;W13,1,0),0)),0)+IF(Y3=Y15,IF((W3-X3)&lt;(W15-X15),1,IF((W3-X3)=(W15-X15),IF(W3&lt;W15,1,0),0)),0)+IF(Y3=Y17,IF((W3-X3)&lt;(W17-X17),1,IF((W3-X3)=(W17-X17),IF(W3&lt;W17,1,0),0)),0)+IF(Y3=Y19,IF((W3-X3)&lt;(W19-X19),1,IF((W3-X3)=(W19-X19),IF(W3&lt;W19,1,0),0)),0)</f>
        <v>1</v>
      </c>
    </row>
    <row r="4" spans="1:26" ht="24.75" customHeight="1">
      <c r="A4" s="94"/>
      <c r="B4" s="57"/>
      <c r="C4" s="57"/>
      <c r="D4" s="55"/>
      <c r="E4" s="56"/>
      <c r="F4" s="57"/>
      <c r="G4" s="57"/>
      <c r="H4" s="57"/>
      <c r="I4" s="57"/>
      <c r="J4" s="57"/>
      <c r="K4" s="57"/>
      <c r="L4" s="57"/>
      <c r="M4" s="57"/>
      <c r="N4" s="58"/>
      <c r="O4" s="57"/>
      <c r="P4" s="57"/>
      <c r="Q4" s="57"/>
      <c r="R4" s="58"/>
      <c r="S4" s="57"/>
      <c r="T4" s="77"/>
      <c r="U4" s="73"/>
      <c r="V4" s="73"/>
      <c r="W4" s="57"/>
      <c r="X4" s="57"/>
      <c r="Y4" s="78"/>
      <c r="Z4" s="85"/>
    </row>
    <row r="5" spans="1:26" ht="23.25">
      <c r="A5" s="94"/>
      <c r="B5" s="57"/>
      <c r="C5" s="57"/>
      <c r="D5" s="55"/>
      <c r="E5" s="55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77">
        <f>SUM(B4&gt;C4,B5&gt;C5,F4&gt;G4,F5&gt;G5,H4&gt;I4,H5&gt;I5,J4&gt;K4,J5&gt;K5,L4&gt;M4,L5&gt;M5,N4&gt;O4,N5&gt;O5,P4&gt;Q4,P5&gt;Q5,R4&gt;S4,R5&gt;S5)</f>
        <v>0</v>
      </c>
      <c r="U5" s="73">
        <f>SUM(COUNTA(B4:C5,F4:S5)/2,-T5,-V5)</f>
        <v>0</v>
      </c>
      <c r="V5" s="73">
        <f>SUM(B4&lt;C4,B5&lt;C5,F4&lt;G4,F5&lt;G5,H4&lt;I4,H5&lt;I5,J4&lt;K4,J5&lt;K5,L4&lt;M4,L5&lt;M5,N4&lt;O4,N5&lt;O5,P4&lt;Q4,P5&lt;Q5,R4&lt;S4,R5&lt;S5)</f>
        <v>0</v>
      </c>
      <c r="W5" s="57">
        <f>SUM(B4,B5,D4,D5,F4,F5,H4,H5,J4,J5,L4,L5,N4,N5,P4,P5,R4,R5)</f>
        <v>0</v>
      </c>
      <c r="X5" s="57">
        <f>SUM(C4,C5,E4,E5,G4,G5,I4,I5,K4,K5,M4,M5,O4,O5,Q4,Q5,S4,S5)</f>
        <v>0</v>
      </c>
      <c r="Y5" s="78">
        <f>SUM(3*T5,U5)</f>
        <v>0</v>
      </c>
      <c r="Z5" s="85">
        <f>1+SUM(Y5&lt;Y7,Y5&lt;Y9,Y5&lt;Y11,Y5&lt;Y13,Y5&lt;Y15,Y5&lt;Y17,Y5&lt;Y19,Y5&lt;Y3)+IF(Y5=Y7,IF((W5-X5)&lt;(W7-X7),1,IF((W5-X5)=(W7-X7),IF(W5&lt;W7,1,0),0)),0)+IF(Y5=Y9,IF((W5-X5)&lt;(W9-X9),1,IF((W5-X5)=(W9-X9),IF(W5&lt;W9,1,0),0)),0)+IF(Y5=Y11,IF((W5-X5)&lt;(W11-X11),1,IF((W5-X5)=(W11-X11),IF(W5&lt;W11,1,0),0)),0)+IF(Y5=Y13,IF((W5-X5)&lt;(W13-X13),1,IF((W5-X5)=(W13-X13),IF(W5&lt;W13,1,0),0)),0)+IF(Y5=Y15,IF((W5-X5)&lt;(W15-X15),1,IF((W5-X5)=(W15-X15),IF(W5&lt;W15,1,0),0)),0)+IF(Y5=Y17,IF((W5-X5)&lt;(W17-X17),1,IF((W5-X5)=(W17-X17),IF(W5&lt;W17,1,0),0)),0)+IF(Y5=Y19,IF((W5-X5)&lt;(W19-X19),1,IF((W5-X5)=(W19-X19),IF(W5&lt;W19,1,0),0)),0)+IF(Y5=Y3,IF((W5-X5)&lt;(W3-X3),1,IF((W5-X5)=(W3-X3),IF(W5&lt;W3,1,0),0)),0)</f>
        <v>1</v>
      </c>
    </row>
    <row r="6" spans="1:26" ht="24.75" customHeight="1">
      <c r="A6" s="94"/>
      <c r="B6" s="57"/>
      <c r="C6" s="57"/>
      <c r="D6" s="57"/>
      <c r="E6" s="57"/>
      <c r="F6" s="55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77"/>
      <c r="U6" s="73"/>
      <c r="V6" s="73"/>
      <c r="W6" s="57"/>
      <c r="X6" s="57"/>
      <c r="Y6" s="78"/>
      <c r="Z6" s="85"/>
    </row>
    <row r="7" spans="1:26" ht="24.75" customHeight="1">
      <c r="A7" s="94"/>
      <c r="B7" s="57"/>
      <c r="C7" s="57"/>
      <c r="D7" s="57"/>
      <c r="E7" s="57"/>
      <c r="F7" s="55"/>
      <c r="G7" s="55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77">
        <f>SUM(B6&gt;C6,B7&gt;C7,D6&gt;E6,D7&gt;E7,H6&gt;I6,H7&gt;I7,J6&gt;K6,J7&gt;K7,L6&gt;M6,L7&gt;M7,N6&gt;O6,N7&gt;O7,P6&gt;Q6,P7&gt;Q7,R6&gt;S6,R7&gt;S7)</f>
        <v>0</v>
      </c>
      <c r="U7" s="73">
        <f>SUM(COUNTA(B6:D7,H6:S7)/2,-T7,-V7)</f>
        <v>0</v>
      </c>
      <c r="V7" s="73">
        <f>SUM(B6&lt;C6,B7&lt;C7,D6&lt;E6,D7&lt;E7,H6&lt;I6,H7&lt;I7,J6&lt;K6,J7&lt;K7,L6&lt;M6,L7&lt;M7,N6&lt;O6,N7&lt;O7,P6&lt;Q6,P7&lt;Q7,R6&lt;S6,R7&lt;S7)</f>
        <v>0</v>
      </c>
      <c r="W7" s="57">
        <f>SUM(B6,B7,D6,D7,F6,F7,H6,H7,J6,J7,L6,L7,N6,N7,P6,P7,R6,R7)</f>
        <v>0</v>
      </c>
      <c r="X7" s="57">
        <f>SUM(C6,C7,E6,E7,G6,G7,I6,I7,K6,K7,M6,M7,O6,O7,Q6,Q7,S6,S7)</f>
        <v>0</v>
      </c>
      <c r="Y7" s="78">
        <f>SUM(3*T7,U7)</f>
        <v>0</v>
      </c>
      <c r="Z7" s="85">
        <f>1+SUM(Y7&lt;Y9,Y7&lt;Y11,Y7&lt;Y13,Y7&lt;Y15,Y7&lt;Y17,Y7&lt;Y19,Y7&lt;Y3,Y7&lt;Y5)+IF(Y7=Y9,IF((W7-X7)&lt;(W9-X9),1,IF((W7-X7)=(W9-X9),IF(W7&lt;W9,1,0),0)),0)+IF(Y7=Y11,IF((W7-X7)&lt;(W11-X11),1,IF((W7-X7)=(W11-X11),IF(W7&lt;W11,1,0),0)),0)+IF(Y7=Y13,IF((W7-X7)&lt;(W13-X13),1,IF((W7-X7)=(W13-X13),IF(W7&lt;W13,1,0),0)),0)+IF(Y7=Y15,IF((W7-X7)&lt;(W15-X15),1,IF((W7-X7)=(W15-X15),IF(W7&lt;W15,1,0),0)),0)+IF(Y7=Y17,IF((W7-X7)&lt;(W17-X17),1,IF((W7-X7)=(W17-X17),IF(W7&lt;W17,1,0),0)),0)+IF(Y7=Y19,IF((W7-X7)&lt;(W19-X19),1,IF((W7-X7)=(W19-X19),IF(W7&lt;W19,1,0),0)),0)+IF(Y7=Y3,IF((W7-X7)&lt;(W3-X3),1,IF((W7-X7)=(W3-X3),IF(W7&lt;W3,1,0),0)),0)+IF(Y7=Y5,IF((W7-X7)&lt;(W5-X5),1,IF((W7-X7)=(W5-X5),IF(W7&lt;W5,1,0),0)),0)</f>
        <v>1</v>
      </c>
    </row>
    <row r="8" spans="1:26" ht="24.75" customHeight="1">
      <c r="A8" s="94"/>
      <c r="B8" s="57"/>
      <c r="C8" s="57"/>
      <c r="D8" s="57"/>
      <c r="E8" s="57"/>
      <c r="F8" s="57"/>
      <c r="G8" s="57"/>
      <c r="H8" s="55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77"/>
      <c r="U8" s="73"/>
      <c r="V8" s="73"/>
      <c r="W8" s="57"/>
      <c r="X8" s="57"/>
      <c r="Y8" s="78"/>
      <c r="Z8" s="85"/>
    </row>
    <row r="9" spans="1:26" ht="24.75" customHeight="1">
      <c r="A9" s="94"/>
      <c r="B9" s="57"/>
      <c r="C9" s="57"/>
      <c r="D9" s="57"/>
      <c r="E9" s="57"/>
      <c r="F9" s="57"/>
      <c r="G9" s="57"/>
      <c r="H9" s="55"/>
      <c r="I9" s="55"/>
      <c r="J9" s="57"/>
      <c r="K9" s="57"/>
      <c r="L9" s="57"/>
      <c r="M9" s="57"/>
      <c r="N9" s="57"/>
      <c r="O9" s="57"/>
      <c r="P9" s="57"/>
      <c r="Q9" s="57"/>
      <c r="R9" s="57"/>
      <c r="S9" s="57"/>
      <c r="T9" s="77">
        <f>SUM(B8&gt;C8,B9&gt;C9,D8&gt;E8,D9&gt;E9,F8&gt;G8,F9&gt;G9,J8&gt;K8,J9&gt;K9,L8&gt;M8,L9&gt;M9,N8&gt;O8,N9&gt;O9,P8&gt;Q8,P9&gt;Q9,R8&gt;S8,R9&gt;S9)</f>
        <v>0</v>
      </c>
      <c r="U9" s="73">
        <f>SUM(COUNTA(B8:G9,J8:S9)/2,-T9,-V9)</f>
        <v>0</v>
      </c>
      <c r="V9" s="73">
        <f>SUM(B8&lt;C8,B9&lt;C9,D8&lt;E8,D9&lt;E9,F8&lt;G8,F9&lt;G9,J8&lt;K8,J9&lt;K9,L8&lt;M8,L9&lt;M9,N8&lt;O8,N9&lt;O9,P8&lt;Q8,P9&lt;Q9,R8&lt;S8,R9&lt;S9)</f>
        <v>0</v>
      </c>
      <c r="W9" s="57">
        <f>SUM(B8,B9,D8,D9,F8,F9,H8,H9,J8,J9,L8,L9,N8,N9,P8,P9,R8,R9)</f>
        <v>0</v>
      </c>
      <c r="X9" s="57">
        <f>SUM(C8,C9,E8,E9,G8,G9,I8,I9,K8,K9,M8,M9,O8,O9,Q8,Q9,S8,S9)</f>
        <v>0</v>
      </c>
      <c r="Y9" s="78">
        <f>SUM(3*T9,U9)</f>
        <v>0</v>
      </c>
      <c r="Z9" s="85">
        <f>1+SUM(Y9&lt;Y11,Y9&lt;Y13,Y9&lt;Y15,Y9&lt;Y17,Y9&lt;Y19,Y9&lt;Y3,Y9&lt;Y5,Y9&lt;Y7)+IF(Y9=Y11,IF((W9-X9)&lt;(W11-X11),1,IF((W9-X9)=(W11-X11),IF(W9&lt;W11,1,0),0)),0)+IF(Y9=Y13,IF((W9-X9)&lt;(W13-X13),1,IF((W9-X9)=(W13-X13),IF(W9&lt;W13,1,0),0)),0)+IF(Y9=Y15,IF((W9-X9)&lt;(W15-X15),1,IF((W9-X9)=(W15-X15),IF(W9&lt;W15,1,0),0)),0)+IF(Y9=Y17,IF((W9-X9)&lt;(W17-X17),1,IF((W9-X9)=(W17-X17),IF(W9&lt;W17,1,0),0)),0)+IF(Y9=Y19,IF((W9-X9)&lt;(W19-X19),1,IF((W9-X9)=(W19-X19),IF(W9&lt;W19,1,0),0)),0)+IF(Y9=Y3,IF((W9-X9)&lt;(W3-X3),1,IF((W9-X9)=(W3-X3),IF(W9&lt;W3,1,0),0)),0)+IF(Y9=Y5,IF((W9-X9)&lt;(W5-X5),1,IF((W9-X9)=(W5-X5),IF(W9&lt;W5,1,0),0)),0)+IF(Y9=Y7,IF((W9-X9)&lt;(W7-X7),1,IF((W9-X9)=(W7-X7),IF(W9&lt;W7,1,0),0)),0)</f>
        <v>1</v>
      </c>
    </row>
    <row r="10" spans="1:26" ht="24.75" customHeight="1">
      <c r="A10" s="94"/>
      <c r="B10" s="57"/>
      <c r="C10" s="57"/>
      <c r="D10" s="57"/>
      <c r="E10" s="57"/>
      <c r="F10" s="57"/>
      <c r="G10" s="57"/>
      <c r="H10" s="57"/>
      <c r="I10" s="57"/>
      <c r="J10" s="55"/>
      <c r="K10" s="56"/>
      <c r="L10" s="57"/>
      <c r="M10" s="57"/>
      <c r="N10" s="57"/>
      <c r="O10" s="57"/>
      <c r="P10" s="57"/>
      <c r="Q10" s="57"/>
      <c r="R10" s="57"/>
      <c r="S10" s="57"/>
      <c r="T10" s="77"/>
      <c r="U10" s="73"/>
      <c r="V10" s="73"/>
      <c r="W10" s="57"/>
      <c r="X10" s="57"/>
      <c r="Y10" s="78"/>
      <c r="Z10" s="85"/>
    </row>
    <row r="11" spans="1:26" ht="24.75" customHeight="1">
      <c r="A11" s="94"/>
      <c r="B11" s="57"/>
      <c r="C11" s="57"/>
      <c r="D11" s="57"/>
      <c r="E11" s="57"/>
      <c r="F11" s="57"/>
      <c r="G11" s="57"/>
      <c r="H11" s="57"/>
      <c r="I11" s="57"/>
      <c r="J11" s="55"/>
      <c r="K11" s="55"/>
      <c r="L11" s="57"/>
      <c r="M11" s="57"/>
      <c r="N11" s="57"/>
      <c r="O11" s="57"/>
      <c r="P11" s="57"/>
      <c r="Q11" s="57"/>
      <c r="R11" s="57"/>
      <c r="S11" s="57"/>
      <c r="T11" s="77">
        <f>SUM(B10&gt;C10,B11&gt;C11,D10&gt;E10,D11&gt;E11,F10&gt;G10,F11&gt;G11,H10&gt;I10,H11&gt;I11,L10&gt;M10,L11&gt;M11,N10&gt;O10,N11&gt;O11,P10&gt;Q10,P11&gt;Q11,R10&gt;S10,R11&gt;S11)</f>
        <v>0</v>
      </c>
      <c r="U11" s="73">
        <f>SUM(COUNTA(B10:I11,L10:S11)/2,-T11,-V11)</f>
        <v>0</v>
      </c>
      <c r="V11" s="73">
        <f>SUM(B10&lt;C10,B11&lt;C11,D10&lt;E10,D11&lt;E11,F10&lt;G10,F11&lt;G11,H10&lt;I10,H11&lt;I11,L10&lt;M10,L11&lt;M11,N10&lt;O10,N11&lt;O11,P10&lt;Q10,P11&lt;Q11,R10&lt;S10,R11&lt;S11)</f>
        <v>0</v>
      </c>
      <c r="W11" s="57">
        <f>SUM(B10,B11,D10,D11,F10,F11,H10,H11,J10,J11,L10,L11,N10,N11,P10,P11,R10,R11)</f>
        <v>0</v>
      </c>
      <c r="X11" s="57">
        <f>SUM(C10,C11,E10,E11,G10,G11,I10,I11,K10,K11,M10,M11,O10,O11,Q10,Q11,S10,S11)</f>
        <v>0</v>
      </c>
      <c r="Y11" s="78">
        <f>SUM(3*T11,U11)</f>
        <v>0</v>
      </c>
      <c r="Z11" s="85">
        <f>1+SUM(Y11&lt;Y13,Y11&lt;Y15,Y11&lt;Y17,Y11&lt;Y19,Y11&lt;Y3,Y11&lt;Y5,Y11&lt;Y7,Y11&lt;Y9)+IF(Y11=Y13,IF((W11-X11)&lt;(W13-X13),1,IF((W11-X11)=(W13-X13),IF(W11&lt;W13,1,0),0)),0)+IF(Y11=Y15,IF((W11-X11)&lt;(W15-X15),1,IF((W11-X11)=(W15-X15),IF(W11&lt;W15,1,0),0)),0)+IF(Y11=Y17,IF((W11-X11)&lt;(W17-X17),1,IF((W11-X11)=(W17-X17),IF(W11&lt;W17,1,0),0)),0)+IF(Y11=Y19,IF((W11-X11)&lt;(W19-X19),1,IF((W11-X11)=(W19-X19),IF(W11&lt;W19,1,0),0)),0)+IF(Y11=Y3,IF((W11-X11)&lt;(W3-X3),1,IF((W11-X11)=(W3-X3),IF(W11&lt;W3,1,0),0)),0)+IF(Y11=Y5,IF((W11-X11)&lt;(W5-X5),1,IF((W11-X11)=(W5-X5),IF(W11&lt;W5,1,0),0)),0)+IF(Y11=Y7,IF((W11-X11)&lt;(W7-X7),1,IF((W11-X11)=(W7-X7),IF(W11&lt;W7,1,0),0)),0)+IF(Y11=Y9,IF((W11-X11)&lt;(W9-X9),1,IF((W11-X11)=(W9-X9),IF(W11&lt;W9,1,0),0)),0)</f>
        <v>1</v>
      </c>
    </row>
    <row r="12" spans="1:26" ht="24.75" customHeight="1">
      <c r="A12" s="94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5"/>
      <c r="M12" s="56"/>
      <c r="N12" s="57"/>
      <c r="O12" s="57"/>
      <c r="P12" s="57"/>
      <c r="Q12" s="57"/>
      <c r="R12" s="57"/>
      <c r="S12" s="57"/>
      <c r="T12" s="77"/>
      <c r="U12" s="73"/>
      <c r="V12" s="73"/>
      <c r="W12" s="57"/>
      <c r="X12" s="57"/>
      <c r="Y12" s="78"/>
      <c r="Z12" s="85"/>
    </row>
    <row r="13" spans="1:26" ht="24.75" customHeight="1">
      <c r="A13" s="94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5"/>
      <c r="M13" s="55"/>
      <c r="N13" s="57"/>
      <c r="O13" s="57"/>
      <c r="P13" s="57"/>
      <c r="Q13" s="57"/>
      <c r="R13" s="57"/>
      <c r="S13" s="57"/>
      <c r="T13" s="77">
        <f>SUM(B12&gt;C12,B13&gt;C13,D12&gt;E12,D13&gt;E13,F12&gt;G12,F13&gt;G13,H12&gt;I12,H13&gt;I13,J12&gt;K12,J13&gt;K13,N12&gt;O12,N13&gt;O13,P12&gt;Q12,P13&gt;Q13,R12&gt;S12,R13&gt;S13)</f>
        <v>0</v>
      </c>
      <c r="U13" s="73">
        <f>SUM(COUNTA(B12:K13,N12:S13)/2,-T13,-V13)</f>
        <v>0</v>
      </c>
      <c r="V13" s="73">
        <f>SUM(B12&lt;C12,B13&lt;C13,D12&lt;E12,D13&lt;E13,F12&lt;G12,F13&lt;G13,H12&lt;I12,H13&lt;I13,J12&lt;K12,J13&lt;K13,N12&lt;O12,N13&lt;O13,P12&lt;Q12,P13&lt;Q13,R12&lt;S12,R13&lt;S13)</f>
        <v>0</v>
      </c>
      <c r="W13" s="57">
        <f>SUM(B12,B13,D12,D13,F12,F13,H12,H13,J12,J13,L12,L13,N12,N13,P12,P13,R12,R13)</f>
        <v>0</v>
      </c>
      <c r="X13" s="57">
        <f>SUM(C12,C13,E12,E13,G12,G13,I12,I13,K12,K13,M12,M13,O12,O13,Q12,Q13,S12,S13)</f>
        <v>0</v>
      </c>
      <c r="Y13" s="78">
        <f>SUM(3*T13,U13)</f>
        <v>0</v>
      </c>
      <c r="Z13" s="85">
        <f>1+SUM(Y13&lt;Y15,Y13&lt;Y17,Y13&lt;Y19,Y13&lt;Y3,Y13&lt;Y5,Y13&lt;Y7,Y13&lt;Y9,Y13&lt;Y11)+IF(Y13=Y15,IF((W13-X13)&lt;(W15-X15),1,IF((W13-X13)=(W15-X15),IF(W13&lt;W15,1,0),0)),0)+IF(Y13=Y17,IF((W13-X13)&lt;(W17-X17),1,IF((W13-X13)=(W17-X17),IF(W13&lt;W17,1,0),0)),0)+IF(Y13=Y19,IF((W13-X13)&lt;(W19-X19),1,IF((W13-X13)=(W19-X19),IF(W13&lt;W19,1,0),0)),0)+IF(Y13=Y3,IF((W13-X13)&lt;(W3-X3),1,IF((W13-X13)=(W3-X3),IF(W13&lt;W3,1,0),0)),0)+IF(Y13=Y5,IF((W13-X13)&lt;(W5-X5),1,IF((W13-X13)=(W5-X5),IF(W13&lt;W5,1,0),0)),0)+IF(Y13=Y7,IF((W13-X13)&lt;(W7-X7),1,IF((W13-X13)=(W7-X7),IF(W13&lt;W7,1,0),0)),0)+IF(Y13=Y9,IF((W13-X13)&lt;(W9-X9),1,IF((W13-X13)=(W9-X9),IF(W13&lt;W9,1,0),0)),0)+IF(Y13=Y11,IF((W13-X13)&lt;(W11-X11),1,IF((W13-X13)=(W11-X11),IF(W13&lt;W11,1,0),0)),0)</f>
        <v>1</v>
      </c>
    </row>
    <row r="14" spans="1:26" ht="24.75" customHeight="1">
      <c r="A14" s="94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9"/>
      <c r="O14" s="60"/>
      <c r="P14" s="57"/>
      <c r="Q14" s="57"/>
      <c r="R14" s="61"/>
      <c r="S14" s="62"/>
      <c r="T14" s="77"/>
      <c r="U14" s="73"/>
      <c r="V14" s="73"/>
      <c r="W14" s="57"/>
      <c r="X14" s="57"/>
      <c r="Y14" s="78"/>
      <c r="Z14" s="85"/>
    </row>
    <row r="15" spans="1:26" ht="24.75" customHeight="1">
      <c r="A15" s="94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/>
      <c r="O15" s="64"/>
      <c r="P15" s="57"/>
      <c r="Q15" s="57"/>
      <c r="R15" s="65"/>
      <c r="S15" s="66"/>
      <c r="T15" s="77">
        <f>SUM(B14&gt;C14,B15&gt;C15,D14&gt;E14,D15&gt;E15,F14&gt;G14,F15&gt;G15,H14&gt;I14,H15&gt;I15,J14&gt;K14,J15&gt;K15,L14&gt;M14,L15&gt;M15,P14&gt;Q14,P15&gt;Q15,R14&gt;S14,R15&gt;S15)</f>
        <v>0</v>
      </c>
      <c r="U15" s="73">
        <f>SUM(COUNTA(B14:M15,P14:S15)/2,-T15,-V15)</f>
        <v>0</v>
      </c>
      <c r="V15" s="73">
        <f>SUM(B14&lt;C14,B15&lt;C15,D14&lt;E14,D15&lt;E15,F14&lt;G14,F15&lt;G15,H14&lt;I14,H15&lt;I15,J14&lt;K14,J15&lt;K15,L14&lt;M14,L15&lt;M15,P14&lt;Q14,P15&lt;Q15,R14&lt;S14,R15&lt;S15)</f>
        <v>0</v>
      </c>
      <c r="W15" s="57">
        <f>SUM(B14,B15,D14,D15,F14,F15,H14,H15,J14,J15,L14,L15,N14,N15,P14,P15,R14,R15)</f>
        <v>0</v>
      </c>
      <c r="X15" s="57">
        <f>SUM(C14,C15,E14,E15,G14,G15,I14,I15,K14,K15,M14,M15,O14,O15,Q14,Q15,S14,S15)</f>
        <v>0</v>
      </c>
      <c r="Y15" s="78">
        <f>SUM(3*T15,U15)</f>
        <v>0</v>
      </c>
      <c r="Z15" s="85">
        <f>1+SUM(Y15&lt;Y17,Y15&lt;Y19,Y15&lt;Y3,Y15&lt;Y5,Y15&lt;Y7,Y15&lt;Y9,Y15&lt;Y11,Y15&lt;Y13)+IF(Y15=Y17,IF((W15-X15)&lt;(W17-X17),1,IF((W15-X15)=(W17-X17),IF(W15&lt;W17,1,0),0)),0)+IF(Y15=Y19,IF((W15-X15)&lt;(W19-X19),1,IF((W15-X15)=(W19-X19),IF(W15&lt;W19,1,0),0)),0)+IF(Y15=Y3,IF((W15-X15)&lt;(W3-X3),1,IF((W15-X15)=(W3-X3),IF(W15&lt;W3,1,0),0)),0)+IF(Y15=Y5,IF((W15-X15)&lt;(W5-X5),1,IF((W15-X15)=(W5-X5),IF(W15&lt;W5,1,0),0)),0)+IF(Y15=Y7,IF((W15-X15)&lt;(W7-X7),1,IF((W15-X15)=(W7-X7),IF(W15&lt;W7,1,0),0)),0)+IF(Y15=Y9,IF((W15-X15)&lt;(W9-X9),1,IF((W15-X15)=(W9-X9),IF(W15&lt;W9,1,0),0)),0)+IF(Y15=Y11,IF((W15-X15)&lt;(W11-X11),1,IF((W15-X15)=(W11-X11),IF(W15&lt;W11,1,0),0)),0)+IF(Y15=Y13,IF((W15-X15)&lt;(W13-X13),1,IF((W15-X15)=(W13-X13),IF(W15&lt;W13,1,0),0)),0)</f>
        <v>1</v>
      </c>
    </row>
    <row r="16" spans="1:26" ht="23.25">
      <c r="A16" s="94"/>
      <c r="B16" s="67"/>
      <c r="C16" s="57"/>
      <c r="D16" s="67"/>
      <c r="E16" s="57"/>
      <c r="F16" s="67"/>
      <c r="G16" s="57"/>
      <c r="H16" s="67"/>
      <c r="I16" s="57"/>
      <c r="J16" s="67"/>
      <c r="K16" s="57"/>
      <c r="L16" s="67"/>
      <c r="M16" s="57"/>
      <c r="N16" s="67"/>
      <c r="O16" s="57"/>
      <c r="P16" s="68"/>
      <c r="Q16" s="56"/>
      <c r="R16" s="67"/>
      <c r="S16" s="57"/>
      <c r="T16" s="77"/>
      <c r="U16" s="73"/>
      <c r="V16" s="73"/>
      <c r="W16" s="57"/>
      <c r="X16" s="57"/>
      <c r="Y16" s="69"/>
      <c r="Z16" s="86"/>
    </row>
    <row r="17" spans="1:26" ht="23.25">
      <c r="A17" s="95"/>
      <c r="B17" s="70"/>
      <c r="C17" s="71"/>
      <c r="D17" s="70"/>
      <c r="E17" s="71"/>
      <c r="F17" s="70"/>
      <c r="G17" s="71"/>
      <c r="H17" s="70"/>
      <c r="I17" s="71"/>
      <c r="J17" s="70"/>
      <c r="K17" s="71"/>
      <c r="L17" s="70"/>
      <c r="M17" s="71"/>
      <c r="N17" s="70"/>
      <c r="O17" s="71"/>
      <c r="P17" s="63"/>
      <c r="Q17" s="72"/>
      <c r="R17" s="70"/>
      <c r="S17" s="71"/>
      <c r="T17" s="79">
        <f>SUM(B16&gt;C16,B17&gt;C17,D16&gt;E16,D17&gt;E17,F16&gt;G16,F17&gt;G17,H16&gt;I16,H17&gt;I17,J16&gt;K16,J17&gt;K17,L16&gt;M16,L17&gt;M17,N16&gt;O16,N17&gt;O17,R16&gt;S16,R17&gt;S17)</f>
        <v>0</v>
      </c>
      <c r="U17" s="80">
        <f>SUM(COUNTA(B16:O17,R16:S17)/2,-T17,-V17)</f>
        <v>0</v>
      </c>
      <c r="V17" s="80">
        <f>SUM(B16&lt;C16,B17&lt;C17,D16&lt;E16,D17&lt;E17,F16&lt;G16,F17&lt;G17,H16&lt;I16,H17&lt;I17,J16&lt;K16,J17&lt;K17,L16&lt;M16,L17&lt;M17,N16&lt;O16,N17&lt;O17,R16&lt;S16,R17&lt;S17)</f>
        <v>0</v>
      </c>
      <c r="W17" s="71">
        <f>SUM(B16,B17,D16,D17,F16,F17,H16,H17,J16,J17,L16,L17,N16,N17,P16,P17,R16,R17)</f>
        <v>0</v>
      </c>
      <c r="X17" s="71">
        <f>SUM(C16,C17,E16,E17,G16,G17,I16,I17,K16,K17,M16,M17,O16,O17,Q16,Q17,S16,S17)</f>
        <v>0</v>
      </c>
      <c r="Y17" s="81">
        <f>SUM(3*T17,U17)</f>
        <v>0</v>
      </c>
      <c r="Z17" s="87">
        <f>1+SUM(Y17&lt;Y19,Y17&lt;Y3,Y17&lt;Y5,Y17&lt;Y7,Y17&lt;Y9,Y17&lt;Y11,Y17&lt;Y13,Y17&lt;Y15)+IF(Y17=Y19,IF((W17-X17)&lt;(W19-X19),1,IF((W17-X17)=(W19-X19),IF(W17&lt;W19,1,0),0)),0)+IF(Y17=Y3,IF((W17-X17)&lt;(W3-X3),1,IF((W17-X17)=(W3-X3),IF(W17&lt;W3,1,0),0)),0)+IF(Y17=Y5,IF((W17-X17)&lt;(W5-X5),1,IF((W17-X17)=(W5-X5),IF(W17&lt;W5,1,0),0)),0)+IF(Y17=Y7,IF((W17-X17)&lt;(W7-X7),1,IF((W17-X17)=(W7-X7),IF(W17&lt;W7,1,0),0)),0)+IF(Y17=Y9,IF((W17-X17)&lt;(W9-X9),1,IF((W17-X17)=(W9-X9),IF(W17&lt;W9,1,0),0)),0)+IF(Y17=Y11,IF((W17-X17)&lt;(W11-X11),1,IF((W17-X17)=(W11-X11),IF(W17&lt;W11,1,0),0)),0)+IF(Y17=Y13,IF((W17-X17)&lt;(W13-X13),1,IF((W17-X17)=(W13-X13),IF(W17&lt;W13,1,0),0)),0)+IF(Y17=Y15,IF((W17-X17)&lt;(W15-X15),1,IF((W17-X17)=(W15-X15),IF(W17&lt;W15,1,0),0)),0)</f>
        <v>1</v>
      </c>
    </row>
    <row r="18" spans="1:26" ht="23.25">
      <c r="A18" s="94"/>
      <c r="B18" s="57"/>
      <c r="C18" s="73"/>
      <c r="D18" s="57"/>
      <c r="E18" s="73"/>
      <c r="F18" s="57"/>
      <c r="G18" s="73"/>
      <c r="H18" s="57"/>
      <c r="I18" s="73"/>
      <c r="J18" s="57"/>
      <c r="K18" s="73"/>
      <c r="L18" s="57"/>
      <c r="M18" s="57"/>
      <c r="N18" s="61"/>
      <c r="O18" s="62"/>
      <c r="P18" s="57"/>
      <c r="Q18" s="57"/>
      <c r="R18" s="59"/>
      <c r="S18" s="60"/>
      <c r="T18" s="77"/>
      <c r="U18" s="73"/>
      <c r="V18" s="73"/>
      <c r="W18" s="57"/>
      <c r="X18" s="73"/>
      <c r="Y18" s="82"/>
      <c r="Z18" s="85"/>
    </row>
    <row r="19" spans="1:26" ht="24" thickBot="1">
      <c r="A19" s="96"/>
      <c r="B19" s="74"/>
      <c r="C19" s="84"/>
      <c r="D19" s="74"/>
      <c r="E19" s="84"/>
      <c r="F19" s="74"/>
      <c r="G19" s="84"/>
      <c r="H19" s="74"/>
      <c r="I19" s="84"/>
      <c r="J19" s="74"/>
      <c r="K19" s="84"/>
      <c r="L19" s="74"/>
      <c r="M19" s="74"/>
      <c r="N19" s="75"/>
      <c r="O19" s="109"/>
      <c r="P19" s="74"/>
      <c r="Q19" s="74"/>
      <c r="R19" s="76"/>
      <c r="S19" s="110"/>
      <c r="T19" s="83">
        <f>SUM(B18&gt;C18,B19&gt;C19,D18&gt;E18,D19&gt;E19,F18&gt;G18,F19&gt;G19,H18&gt;I18,H19&gt;I19,J18&gt;K18,J19&gt;K19,L18&gt;M18,L19&gt;M19,N18&gt;O18,N19&gt;O19,P18&gt;Q18,P19&gt;Q19)</f>
        <v>0</v>
      </c>
      <c r="U19" s="84">
        <f>SUM(COUNTA(B18:Q19)/2,-T19,-V19)</f>
        <v>0</v>
      </c>
      <c r="V19" s="84">
        <f>SUM(B18&lt;C18,B19&lt;C19,D18&lt;E18,D19&lt;E19,F18&lt;G18,F19&lt;G19,H18&lt;I18,H19&lt;I19,J18&lt;K18,J19&lt;K19,L18&lt;M18,L19&lt;M19,N18&lt;O18,N19&lt;O19,P18&lt;Q18,P19&lt;Q19)</f>
        <v>0</v>
      </c>
      <c r="W19" s="74">
        <f>SUM(B18,B19,D18,D19,F18,F19,H18,H19,J18,J19,L18,L19,N18,N19,P18,P19,R18,R19)</f>
        <v>0</v>
      </c>
      <c r="X19" s="84">
        <f>SUM(C18,C19,E18,E19,G18,G19,I18,I19,K18,K19,M18,M19,O18,O19,Q18,Q19,S18,S19)</f>
        <v>0</v>
      </c>
      <c r="Y19" s="109">
        <f>SUM(3*T19,U19)</f>
        <v>0</v>
      </c>
      <c r="Z19" s="111">
        <f>1+SUM(Y19&lt;Y3,Y19&lt;Y5,Y19&lt;Y7,Y19&lt;Y9,Y19&lt;Y11,Y19&lt;Y13,Y19&lt;Y15,Y19&lt;Y17)+IF(Y19=Y3,IF((W19-X19)&lt;(W3-X3),1,IF((W19-X19)=(W3-X3),IF(W19&lt;W3,1,0),0)),0)+IF(Y19=Y5,IF((W19-X19)&lt;(W5-X5),1,IF((W19-X19)=(W5-X5),IF(W19&lt;W5,1,0),0)),0)+IF(Y19=Y7,IF((W19-X19)&lt;(W7-X7),1,IF((W19-X19)=(W7-X7),IF(W19&lt;W7,1,0),0)),0)+IF(Y19=Y9,IF((W19-X19)&lt;(W9-X9),1,IF((W19-X19)=(W9-X9),IF(W19&lt;W9,1,0),0)),0)+IF(Y19=Y11,IF((W19-X19)&lt;(W11-X11),1,IF((W19-X19)=(W11-X11),IF(W19&lt;W11,1,0),0)),0)+IF(Y19=Y13,IF((W19-X19)&lt;(W13-X13),1,IF((W19-X19)=(W13-X13),IF(W19&lt;W13,1,0),0)),0)+IF(Y19=Y15,IF((W19-X19)&lt;(W15-X15),1,IF((W19-X19)=(W15-X15),IF(W19&lt;W15,1,0),0)),0)+IF(Y19=Y17,IF((W19-X19)&lt;(W17-X17),1,IF((W19-X19)=(W17-X17),IF(W19&lt;W17,1,0),0)),0)</f>
        <v>1</v>
      </c>
    </row>
  </sheetData>
  <sheetProtection/>
  <printOptions verticalCentered="1"/>
  <pageMargins left="0" right="0" top="1.062992125984252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5.75390625" style="0" customWidth="1"/>
    <col min="2" max="17" width="5.375" style="0" customWidth="1"/>
    <col min="18" max="20" width="3.75390625" style="0" customWidth="1"/>
    <col min="21" max="23" width="5.25390625" style="0" customWidth="1"/>
    <col min="24" max="24" width="3.75390625" style="0" customWidth="1"/>
  </cols>
  <sheetData>
    <row r="1" spans="1:24" ht="24.75" customHeight="1" thickBot="1">
      <c r="A1" s="98"/>
      <c r="B1" s="36"/>
      <c r="C1" s="36"/>
      <c r="D1" s="37"/>
      <c r="E1" s="36"/>
      <c r="F1" s="38"/>
      <c r="G1" s="36"/>
      <c r="H1" s="37"/>
      <c r="I1" s="36"/>
      <c r="J1" s="37"/>
      <c r="K1" s="36"/>
      <c r="L1" s="36"/>
      <c r="M1" s="36"/>
      <c r="N1" s="36"/>
      <c r="O1" s="36"/>
      <c r="P1" s="39"/>
      <c r="Q1" s="36"/>
      <c r="R1" s="45">
        <v>1</v>
      </c>
      <c r="S1" s="40">
        <v>0</v>
      </c>
      <c r="T1" s="40">
        <v>2</v>
      </c>
      <c r="U1" s="41" t="s">
        <v>0</v>
      </c>
      <c r="V1" s="42"/>
      <c r="W1" s="43" t="s">
        <v>1</v>
      </c>
      <c r="X1" s="44" t="s">
        <v>2</v>
      </c>
    </row>
    <row r="2" spans="1:24" ht="24.75" customHeight="1" thickTop="1">
      <c r="A2" s="49"/>
      <c r="B2" s="22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6"/>
      <c r="S2" s="2"/>
      <c r="T2" s="2"/>
      <c r="U2" s="1"/>
      <c r="V2" s="1"/>
      <c r="W2" s="1"/>
      <c r="X2" s="10"/>
    </row>
    <row r="3" spans="1:24" ht="24.75" customHeight="1">
      <c r="A3" s="49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6">
        <f>SUM(D2&gt;E2,D3&gt;E3,F2&gt;G2,F3&gt;G3,H2&gt;I2,H3&gt;I3,J2&gt;K2,J3&gt;K3,L2&gt;M2,L3&gt;M3,N2&gt;O2,N3&gt;O3,P2&gt;Q2,P3&gt;Q3)</f>
        <v>0</v>
      </c>
      <c r="S3" s="3">
        <f>SUM(COUNTA(D2,D3,E2,E3,F2,F3,G2,G3,H2,H3,I2,I3,J2,J3,K2,K3,L2,L3,M2,M3,N2,N3,O2,O3,P2,P3,Q2,Q3)/2,-R3,-T3)</f>
        <v>0</v>
      </c>
      <c r="T3" s="2">
        <f>SUM(D2&lt;E2,D3&lt;E3,F2&lt;G2,F3&lt;G3,H2&lt;I2,H3&lt;I3,J2&lt;K2,J3&lt;K3,L2&lt;M2,L3&lt;M3,N2&lt;O2,N3&lt;O3,P2&lt;Q2,P3&lt;Q3)</f>
        <v>0</v>
      </c>
      <c r="U3" s="4">
        <f>SUM(B2,B3,D2,D3,F2,F3,H2,H3,J2,J3,L2,L3,N2,N3,P2,P3)</f>
        <v>0</v>
      </c>
      <c r="V3" s="4">
        <f>SUM(C2,C3,E2,E3,G2,G3,I2,I3,K2,K3,M2,M3,O2,O3,Q2,Q3)</f>
        <v>0</v>
      </c>
      <c r="W3" s="5">
        <f>SUM(3*R3,S3)</f>
        <v>0</v>
      </c>
      <c r="X3" s="10">
        <f>1+SUM(W3&lt;W5,W3&lt;W7,W3&lt;W9,W3&lt;W11,W3&lt;W13,W3&lt;W15,W3&lt;W17)+IF(W3=W5,IF((U3-V3)&lt;(U5-V5),1,IF((U3-V3)=(U5-V5),IF(U3&lt;U5,1,0),0)),0)+IF(W3=W7,IF((U3-V3)&lt;(U7-V7),1,IF((U3-V3)=(U7-V7),IF(U3&lt;U7,1,0),0)),0)+IF(W3=W9,IF((U3-V3)&lt;(U9-V9),1,IF((U3-V3)=(U9-V9),IF(U3&lt;U9,1,0),0)),0)+IF(W3=W11,IF((U3-V3)&lt;(U11-V11),1,IF((U3-V3)=(U11-V11),IF(U3&lt;U11,1,0),0)),0)+IF(W3=W13,IF((U3-V3)&lt;(U13-V13),1,IF((U3-V3)=(U13-V13),IF(U3&lt;U13,1,0),0)),0)+IF(W3=W15,IF((U3-V3)&lt;(U15-V15),1,IF((U3-V3)=(U15-V15),IF(U3&lt;U15,1,0),0)),0)+IF(W3=W17,IF((U3-V3)&lt;(U17-V17),1,IF((U3-V3)=(U17-V17),IF(U3&lt;U17,1,0),0)),0)</f>
        <v>1</v>
      </c>
    </row>
    <row r="4" spans="1:24" ht="24.75" customHeight="1">
      <c r="A4" s="50"/>
      <c r="B4" s="1"/>
      <c r="C4" s="1"/>
      <c r="D4" s="22"/>
      <c r="E4" s="23"/>
      <c r="F4" s="1"/>
      <c r="G4" s="1"/>
      <c r="H4" s="1"/>
      <c r="I4" s="1"/>
      <c r="J4" s="1"/>
      <c r="K4" s="1"/>
      <c r="L4" s="1"/>
      <c r="M4" s="1"/>
      <c r="N4" s="6"/>
      <c r="O4" s="1"/>
      <c r="P4" s="1"/>
      <c r="Q4" s="1"/>
      <c r="R4" s="46"/>
      <c r="S4" s="2"/>
      <c r="T4" s="2"/>
      <c r="U4" s="1"/>
      <c r="V4" s="1"/>
      <c r="W4" s="5"/>
      <c r="X4" s="10"/>
    </row>
    <row r="5" spans="1:24" ht="24.75" customHeight="1">
      <c r="A5" s="51"/>
      <c r="B5" s="1"/>
      <c r="C5" s="1"/>
      <c r="D5" s="22"/>
      <c r="E5" s="2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6">
        <f>SUM(B4&gt;C4,B5&gt;C5,F4&gt;G4,F5&gt;G5,H4&gt;I4,H5&gt;I5,J4&gt;K4,J5&gt;K5,L4&gt;M4,L5&gt;M5,N4&gt;O4,N5&gt;O5,P4&gt;Q4,P5&gt;Q5)</f>
        <v>0</v>
      </c>
      <c r="S5" s="3">
        <f>SUM(COUNTA(B4,B5,C4,C5,F4,F5,G4,G5,H4,H5,I4,I5,J4,J5,K4,K5,L4,L5,M4,M5,N4,N5,O4,O5,P4,P5,Q4,Q5)/2,-R5,-T5)</f>
        <v>0</v>
      </c>
      <c r="T5" s="2">
        <f>SUM(B4&lt;C4,B5&lt;C5,F4&lt;G4,F5&lt;G5,H4&lt;I4,H5&lt;I5,J4&lt;K4,J5&lt;K5,L4&lt;M4,L5&lt;M5,N4&lt;O4,N5&lt;O5,P4&lt;Q4,P5&lt;Q5)</f>
        <v>0</v>
      </c>
      <c r="U5" s="4">
        <f>SUM(B4,B5,D4,D5,F4,F5,H4,H5,J4,J5,L4,L5,N4,N5,P4,P5)</f>
        <v>0</v>
      </c>
      <c r="V5" s="4">
        <f>SUM(C4,C5,E4,E5,G4,G5,I4,I5,K4,K5,M4,M5,O4,O5,Q4,Q5)</f>
        <v>0</v>
      </c>
      <c r="W5" s="5">
        <f>SUM(3*R5,S5)</f>
        <v>0</v>
      </c>
      <c r="X5" s="10">
        <f>1+SUM(W5&lt;W7,W5&lt;W9,W5&lt;W11,W5&lt;W13,W5&lt;W15,W5&lt;W17,W5&lt;W3)+IF(W5=W7,IF((U5-V5)&lt;(U7-V7),1,IF((U5-V5)=(U7-V7),IF(U5&lt;U7,1,0),0)),0)+IF(W5=W9,IF((U5-V5)&lt;(U9-V9),1,IF((U5-V5)=(U9-V9),IF(U5&lt;U9,1,0),0)),0)+IF(W5=W11,IF((U5-V5)&lt;(U11-V11),1,IF((U5-V5)=(U11-V11),IF(U5&lt;U11,1,0),0)),0)+IF(W5=W13,IF((U5-V5)&lt;(U13-V13),1,IF((U5-V5)=(U13-V13),IF(U5&lt;U13,1,0),0)),0)+IF(W5=W15,IF((U5-V5)&lt;(U15-V15),1,IF((U5-V5)=(U15-V15),IF(U5&lt;U15,1,0),0)),0)+IF(W5=W17,IF((U5-V5)&lt;(U17-V17),1,IF((U5-V5)=(U17-V17),IF(U5&lt;U17,1,0),0)),0)+IF(W5=W3,IF((U5-V5)&lt;(U3-V3),1,IF((U5-V5)=(U3-V3),IF(U5&lt;U3,1,0),0)),0)</f>
        <v>1</v>
      </c>
    </row>
    <row r="6" spans="1:24" ht="24.75" customHeight="1">
      <c r="A6" s="50"/>
      <c r="B6" s="1"/>
      <c r="C6" s="1"/>
      <c r="D6" s="1"/>
      <c r="E6" s="1"/>
      <c r="F6" s="22"/>
      <c r="G6" s="23"/>
      <c r="H6" s="1"/>
      <c r="I6" s="1"/>
      <c r="J6" s="1"/>
      <c r="K6" s="1"/>
      <c r="L6" s="1"/>
      <c r="M6" s="1"/>
      <c r="N6" s="1"/>
      <c r="O6" s="1"/>
      <c r="P6" s="1"/>
      <c r="Q6" s="1"/>
      <c r="R6" s="46"/>
      <c r="S6" s="2"/>
      <c r="T6" s="2"/>
      <c r="U6" s="1"/>
      <c r="V6" s="1"/>
      <c r="W6" s="5"/>
      <c r="X6" s="10"/>
    </row>
    <row r="7" spans="1:24" ht="24.75" customHeight="1">
      <c r="A7" s="52"/>
      <c r="B7" s="1"/>
      <c r="C7" s="1"/>
      <c r="D7" s="1"/>
      <c r="E7" s="1"/>
      <c r="F7" s="22"/>
      <c r="G7" s="24"/>
      <c r="H7" s="1"/>
      <c r="I7" s="1"/>
      <c r="J7" s="1"/>
      <c r="K7" s="1"/>
      <c r="L7" s="1"/>
      <c r="M7" s="1"/>
      <c r="N7" s="1"/>
      <c r="O7" s="1"/>
      <c r="P7" s="1"/>
      <c r="Q7" s="1"/>
      <c r="R7" s="46">
        <f>SUM(B6&gt;C6,B7&gt;C7,D6&gt;E6,D7&gt;E7,H6&gt;I6,H7&gt;I7,J6&gt;K6,J7&gt;K7,L6&gt;M6,L7&gt;M7,N6&gt;O6,N7&gt;O7,P6&gt;Q6,P7&gt;Q7)</f>
        <v>0</v>
      </c>
      <c r="S7" s="3">
        <f>SUM(COUNTA(D6,D7,E6,E7,B6,B7,C6,C7,H6,H7,I6,I7,J6,J7,K6,K7,L6,L7,M6,M7,N6,N7,O6,O7,P6,P7,Q6,Q7)/2,-R7,-T7)</f>
        <v>0</v>
      </c>
      <c r="T7" s="2">
        <f>SUM(B6&lt;C6,B7&lt;C7,D6&lt;E6,D7&lt;E7,H6&lt;I6,H7&lt;I7,J6&lt;K6,J7&lt;K7,L6&lt;M6,L7&lt;M7,N6&lt;O6,N7&lt;O7,P6&lt;Q6,P7&lt;Q7)</f>
        <v>0</v>
      </c>
      <c r="U7" s="1">
        <f>SUM(B6,B7,D6,D7,F6,F7,H6,H7,J6,J7,L6,L7,N6,N7,P6,P7)</f>
        <v>0</v>
      </c>
      <c r="V7" s="1">
        <f>SUM(C6,C7,E6,E7,G6,G7,I6,I7,K6,K7,M6,M7,O6,O7,Q6,Q7)</f>
        <v>0</v>
      </c>
      <c r="W7" s="5">
        <f>SUM(3*R7,S7)</f>
        <v>0</v>
      </c>
      <c r="X7" s="10">
        <f>1+SUM(W7&lt;W9,W7&lt;W11,W7&lt;W13,W7&lt;W15,W7&lt;W17,W7&lt;W3,W7&lt;W5)+IF(W7=W9,IF((U7-V7)&lt;(U9-V9),1,IF((U7-V7)=(U9-V9),IF(U7&lt;U9,1,0),0)),0)+IF(W7=W11,IF((U7-V7)&lt;(U11-V11),1,IF((U7-V7)=(U11-V11),IF(U7&lt;U11,1,0),0)),0)+IF(W7=W13,IF((U7-V7)&lt;(U13-V13),1,IF((U7-V7)=(U13-V13),IF(U7&lt;U13,1,0),0)),0)+IF(W7=W15,IF((U7-V7)&lt;(U15-V15),1,IF((U7-V7)=(U15-V15),IF(U7&lt;U15,1,0),0)),0)+IF(W7=W17,IF((U7-V7)&lt;(U17-V17),1,IF((U7-V7)=(U17-V17),IF(U7&lt;U17,1,0),0)),0)+IF(W7=W3,IF((U7-V7)&lt;(U3-V3),1,IF((U7-V7)=(U3-V3),IF(U7&lt;U3,1,0),0)),0)+IF(W7=W5,IF((U7-V7)&lt;(U5-V5),1,IF((U7-V7)=(U5-V5),IF(U7&lt;U5,1,0),0)),0)</f>
        <v>1</v>
      </c>
    </row>
    <row r="8" spans="1:24" ht="24.75" customHeight="1">
      <c r="A8" s="50"/>
      <c r="B8" s="1"/>
      <c r="C8" s="1"/>
      <c r="D8" s="1"/>
      <c r="E8" s="1"/>
      <c r="F8" s="1"/>
      <c r="G8" s="1"/>
      <c r="H8" s="22"/>
      <c r="I8" s="23"/>
      <c r="J8" s="1"/>
      <c r="K8" s="1"/>
      <c r="L8" s="1"/>
      <c r="M8" s="1"/>
      <c r="N8" s="1"/>
      <c r="O8" s="1"/>
      <c r="P8" s="1"/>
      <c r="Q8" s="1"/>
      <c r="R8" s="46"/>
      <c r="S8" s="2"/>
      <c r="T8" s="2"/>
      <c r="U8" s="1"/>
      <c r="V8" s="1"/>
      <c r="W8" s="5"/>
      <c r="X8" s="10"/>
    </row>
    <row r="9" spans="1:24" ht="24.75" customHeight="1">
      <c r="A9" s="51"/>
      <c r="B9" s="1"/>
      <c r="C9" s="1"/>
      <c r="D9" s="1"/>
      <c r="E9" s="1"/>
      <c r="F9" s="1"/>
      <c r="G9" s="1"/>
      <c r="H9" s="22"/>
      <c r="I9" s="22"/>
      <c r="J9" s="1"/>
      <c r="K9" s="1"/>
      <c r="L9" s="1"/>
      <c r="M9" s="1"/>
      <c r="N9" s="1"/>
      <c r="O9" s="1"/>
      <c r="P9" s="1"/>
      <c r="Q9" s="1"/>
      <c r="R9" s="46">
        <f>SUM(B8&gt;C8,B9&gt;C9,D8&gt;E8,D9&gt;E9,F8&gt;G8,F9&gt;G9,J8&gt;K8,J9&gt;K9,L8&gt;M8,L9&gt;M9,N8&gt;O8,N9&gt;O9,P8&gt;Q8,P9&gt;Q9)</f>
        <v>0</v>
      </c>
      <c r="S9" s="3">
        <f>SUM(COUNTA(D8,D9,E8,E9,F8,F9,G8,G9,B8,B9,C8,C9,J8,J9,K8,K9,L8,L9,M8,M9,N8,N9,O8,O9,P8,P9,Q8,Q9)/2,-R9,-T9)</f>
        <v>0</v>
      </c>
      <c r="T9" s="2">
        <f>SUM(B8&lt;C8,B9&lt;C9,D8&lt;E8,D9&lt;E9,F8&lt;G8,F9&lt;G9,J8&lt;K8,J9&lt;K9,L8&lt;M8,L9&lt;M9,N8&lt;O8,N9&lt;O9,P8&lt;Q8,P9&lt;Q9)</f>
        <v>0</v>
      </c>
      <c r="U9" s="1">
        <f>SUM(B8,B9,D8,D9,F8,F9,H8,H9,J8,J9,L8,L9,N8,N9,P8,P9)</f>
        <v>0</v>
      </c>
      <c r="V9" s="1">
        <f>SUM(C8,C9,E8,E9,G8,G9,I8,I9,K8,K9,M8,M9,O8,O9,Q8,Q9)</f>
        <v>0</v>
      </c>
      <c r="W9" s="5">
        <f>SUM(3*R9,S9)</f>
        <v>0</v>
      </c>
      <c r="X9" s="10">
        <f>1+SUM(W9&lt;W11,W9&lt;W13,W9&lt;W15,W9&lt;W17,W9&lt;W3,W9&lt;W5,W9&lt;W7)+IF(W9=W11,IF((U9-V9)&lt;(U11-V11),1,IF((U9-V9)=(U11-V11),IF(U9&lt;U11,1,0),0)),0)+IF(W9=W13,IF((U9-V9)&lt;(U13-V13),1,IF((U9-V9)=(U13-V13),IF(U9&lt;U13,1,0),0)),0)+IF(W9=W15,IF((U9-V9)&lt;(U15-V15),1,IF((U9-V9)=(U15-V15),IF(U9&lt;U15,1,0),0)),0)+IF(W9=W17,IF((U9-V9)&lt;(U17-V17),1,IF((U9-V9)=(U17-V17),IF(U9&lt;U17,1,0),0)),0)+IF(W9=W3,IF((U9-V9)&lt;(U3-V3),1,IF((U9-V9)=(U3-V3),IF(U9&lt;U3,1,0),0)),0)+IF(W9=W5,IF((U9-V9)&lt;(U5-V5),1,IF((U9-V9)=(U5-V5),IF(U9&lt;U5,1,0),0)),0)+IF(W9=W7,IF((U9-V9)&lt;(U7-V7),1,IF((U9-V9)=(U7-V7),IF(U9&lt;U7,1,0),0)),0)</f>
        <v>1</v>
      </c>
    </row>
    <row r="10" spans="1:24" ht="24.75" customHeight="1">
      <c r="A10" s="53"/>
      <c r="B10" s="1"/>
      <c r="C10" s="1"/>
      <c r="D10" s="1"/>
      <c r="E10" s="1"/>
      <c r="F10" s="1"/>
      <c r="G10" s="1"/>
      <c r="H10" s="1"/>
      <c r="I10" s="1"/>
      <c r="J10" s="22"/>
      <c r="K10" s="23"/>
      <c r="L10" s="1"/>
      <c r="M10" s="1"/>
      <c r="N10" s="1"/>
      <c r="O10" s="1"/>
      <c r="P10" s="1"/>
      <c r="Q10" s="1"/>
      <c r="R10" s="46"/>
      <c r="S10" s="2"/>
      <c r="T10" s="2"/>
      <c r="U10" s="1"/>
      <c r="V10" s="1"/>
      <c r="W10" s="5"/>
      <c r="X10" s="10"/>
    </row>
    <row r="11" spans="1:24" ht="24.75" customHeight="1">
      <c r="A11" s="49"/>
      <c r="B11" s="1"/>
      <c r="C11" s="1"/>
      <c r="D11" s="1"/>
      <c r="E11" s="1"/>
      <c r="F11" s="1"/>
      <c r="G11" s="1"/>
      <c r="H11" s="1"/>
      <c r="I11" s="1"/>
      <c r="J11" s="22"/>
      <c r="K11" s="22"/>
      <c r="L11" s="1"/>
      <c r="M11" s="1"/>
      <c r="N11" s="1"/>
      <c r="O11" s="1"/>
      <c r="P11" s="1"/>
      <c r="Q11" s="1"/>
      <c r="R11" s="46">
        <f>SUM(B10&gt;C10,B11&gt;C11,D10&gt;E10,D11&gt;E11,F10&gt;G10,F11&gt;G11,H10&gt;I10,H11&gt;I11,L10&gt;M10,L11&gt;M11,N10&gt;O10,N11&gt;O11,P10&gt;Q10,P11&gt;Q11)</f>
        <v>0</v>
      </c>
      <c r="S11" s="3">
        <f>SUM(COUNTA(D10,D11,E10,E11,F10,F11,G10,G11,H10,H11,I10,I11,B10,B11,C10,C11,L10,L11,M10,M11,N10,N11,O10,O11,P10,P11,Q10,Q11)/2,-R11,-T11)</f>
        <v>0</v>
      </c>
      <c r="T11" s="2">
        <f>SUM(B10&lt;C10,B11&lt;C11,D10&lt;E10,D11&lt;E11,F10&lt;G10,F11&lt;G11,H10&lt;I10,H11&lt;I11,L10&lt;M10,L11&lt;M11,N10&lt;O10,N11&lt;O11,P10&lt;Q10,P11&lt;Q11)</f>
        <v>0</v>
      </c>
      <c r="U11" s="1">
        <f>SUM(B10,B11,D10,D11,F10,F11,H10,H11,J10,J11,L10,L11,N10,N11,P10,P11)</f>
        <v>0</v>
      </c>
      <c r="V11" s="1">
        <f>SUM(C10,C11,E10,E11,G10,G11,I10,I11,K10,K11,M10,M11,O10,O11,Q10,Q11)</f>
        <v>0</v>
      </c>
      <c r="W11" s="5">
        <f>SUM(3*R11,S11)</f>
        <v>0</v>
      </c>
      <c r="X11" s="10">
        <f>1+SUM(W11&lt;W13,W11&lt;W15,W11&lt;W17,W11&lt;W3,W11&lt;W5,W11&lt;W7,W11&lt;W9)+IF(W11=W13,IF((U11-V11)&lt;(U13-V13),1,IF((U11-V11)=(U13-V13),IF(U11&lt;U13,1,0),0)),0)+IF(W11=W15,IF((U11-V11)&lt;(U15-V15),1,IF((U11-V11)=(U15-V15),IF(U11&lt;U15,1,0),0)),0)+IF(W11=W17,IF((U11-V11)&lt;(U17-V17),1,IF((U11-V11)=(U17-V17),IF(U11&lt;U17,1,0),0)),0)+IF(W11=W3,IF((U11-V11)&lt;(U3-V3),1,IF((U11-V11)=(U3-V3),IF(U11&lt;U3,1,0),0)),0)+IF(W11=W5,IF((U11-V11)&lt;(U5-V5),1,IF((U11-V11)=(U5-V5),IF(U11&lt;U5,1,0),0)),0)+IF(W11=W7,IF((U11-V11)&lt;(U7-V7),1,IF((U11-V11)=(U7-V7),IF(U11&lt;U7,1,0),0)),0)+IF(W11=W9,IF((U11-V11)&lt;(U9-V9),1,IF((U11-V11)=(U9-V9),IF(U11&lt;U9,1,0),0)),0)</f>
        <v>1</v>
      </c>
    </row>
    <row r="12" spans="1:24" ht="24.75" customHeight="1">
      <c r="A12" s="53"/>
      <c r="B12" s="1"/>
      <c r="C12" s="1"/>
      <c r="D12" s="1"/>
      <c r="E12" s="1"/>
      <c r="F12" s="1"/>
      <c r="G12" s="1"/>
      <c r="H12" s="1"/>
      <c r="I12" s="1"/>
      <c r="J12" s="1"/>
      <c r="K12" s="1"/>
      <c r="L12" s="22"/>
      <c r="M12" s="23"/>
      <c r="N12" s="1"/>
      <c r="O12" s="1"/>
      <c r="P12" s="1"/>
      <c r="Q12" s="1"/>
      <c r="R12" s="46"/>
      <c r="S12" s="2"/>
      <c r="T12" s="2"/>
      <c r="U12" s="1"/>
      <c r="V12" s="1"/>
      <c r="W12" s="5"/>
      <c r="X12" s="10"/>
    </row>
    <row r="13" spans="1:24" ht="24.75" customHeight="1">
      <c r="A13" s="51"/>
      <c r="B13" s="1"/>
      <c r="C13" s="1"/>
      <c r="D13" s="1"/>
      <c r="E13" s="1"/>
      <c r="F13" s="1"/>
      <c r="G13" s="1"/>
      <c r="H13" s="1"/>
      <c r="I13" s="1"/>
      <c r="J13" s="1"/>
      <c r="K13" s="1"/>
      <c r="L13" s="22"/>
      <c r="M13" s="22"/>
      <c r="N13" s="1"/>
      <c r="O13" s="1"/>
      <c r="P13" s="1"/>
      <c r="Q13" s="1"/>
      <c r="R13" s="46">
        <f>SUM(B12&gt;C12,B13&gt;C13,D12&gt;E12,D13&gt;E13,F12&gt;G12,F13&gt;G13,H12&gt;I12,H13&gt;I13,J12&gt;K12,J13&gt;K13,N12&gt;O12,N13&gt;O13,P12&gt;Q12,P13&gt;Q13)</f>
        <v>0</v>
      </c>
      <c r="S13" s="3">
        <f>SUM(COUNTA(D12,D13,E12,E13,F12,F13,G12,G13,H12,H13,I12,I13,J12,J13,K12,K13,B12,B13,C12,C13,N12,N13,O12,O13,P12,P13,Q12,Q13)/2,-R13,-T13)</f>
        <v>0</v>
      </c>
      <c r="T13" s="2">
        <f>SUM(B12&lt;C12,B13&lt;C13,D12&lt;E12,D13&lt;E13,F12&lt;G12,F13&lt;G13,H12&lt;I12,H13&lt;I13,J12&lt;K12,J13&lt;K13,N12&lt;O12,N13&lt;O13,P12&lt;Q12,P13&lt;Q13)</f>
        <v>0</v>
      </c>
      <c r="U13" s="1">
        <f>SUM(B12,B13,D12,D13,F12,F13,H12,H13,J12,J13,L12,L13,N12,N13,P12,P13)</f>
        <v>0</v>
      </c>
      <c r="V13" s="1">
        <f>SUM(C12,C13,E12,E13,G12,G13,I12,I13,K12,K13,M12,M13,O12,O13,Q12,Q13)</f>
        <v>0</v>
      </c>
      <c r="W13" s="5">
        <f>SUM(3*R13,S13)</f>
        <v>0</v>
      </c>
      <c r="X13" s="10">
        <f>1+SUM(W13&lt;W15,W13&lt;W17,W13&lt;W3,W13&lt;W5,W13&lt;W7,W13&lt;W9,W13&lt;W11)+IF(W13=W15,IF((U13-V13)&lt;(U15-V15),1,IF((U13-V13)=(U15-V15),IF(U13&lt;U15,1,0),0)),0)+IF(W13=W17,IF((U13-V13)&lt;(U17-V17),1,IF((U13-V13)=(U17-V17),IF(U13&lt;U17,1,0),0)),0)+IF(W13=W3,IF((U13-V13)&lt;(U3-V3),1,IF((U13-V13)=(U3-V3),IF(U13&lt;U3,1,0),0)),0)+IF(W13=W5,IF((U13-V13)&lt;(U5-V5),1,IF((U13-V13)=(U5-V5),IF(U13&lt;U5,1,0),0)),0)+IF(W13=W7,IF((U13-V13)&lt;(U7-V7),1,IF((U13-V13)=(U7-V7),IF(U13&lt;U7,1,0),0)),0)+IF(W13=W9,IF((U13-V13)&lt;(U9-V9),1,IF((U13-V13)=(U9-V9),IF(U13&lt;U9,1,0),0)),0)+IF(W13=W11,IF((U13-V13)&lt;(U11-V11),1,IF((U13-V13)=(U11-V11),IF(U13&lt;U11,1,0),0)),0)</f>
        <v>1</v>
      </c>
    </row>
    <row r="14" spans="1:24" ht="24.75" customHeight="1">
      <c r="A14" s="5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0"/>
      <c r="O14" s="31"/>
      <c r="P14" s="1"/>
      <c r="Q14" s="1"/>
      <c r="R14" s="46"/>
      <c r="S14" s="2"/>
      <c r="T14" s="2"/>
      <c r="U14" s="1"/>
      <c r="V14" s="1"/>
      <c r="W14" s="5"/>
      <c r="X14" s="10"/>
    </row>
    <row r="15" spans="1:24" ht="24.75" customHeight="1">
      <c r="A15" s="5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2"/>
      <c r="O15" s="33"/>
      <c r="P15" s="1"/>
      <c r="Q15" s="1"/>
      <c r="R15" s="46">
        <f>SUM(B14&gt;C14,B15&gt;C15,D14&gt;E14,D15&gt;E15,F14&gt;G14,F15&gt;G15,H14&gt;I14,H15&gt;I15,J14&gt;K14,J15&gt;K15,L14&gt;M14,L15&gt;M15,P14&gt;Q14,P15&gt;Q15)</f>
        <v>0</v>
      </c>
      <c r="S15" s="3">
        <f>SUM(COUNTA(D14,D15,E14,E15,F14,F15,G14,G15,H14,H15,I14,I15,J14,J15,K14,K15,L14,L15,M14,M15,B14,B15,C14,C15,P14,P15,Q14,Q15)/2,-R15,-T15)</f>
        <v>0</v>
      </c>
      <c r="T15" s="2">
        <f>SUM(B14&lt;C14,B15&lt;C15,D14&lt;E14,D15&lt;E15,F14&lt;G14,F15&lt;G15,H14&lt;I14,H15&lt;I15,J14&lt;K14,J15&lt;K15,L14&lt;M14,L15&lt;M15,P14&lt;Q14,P15&lt;Q15)</f>
        <v>0</v>
      </c>
      <c r="U15" s="1">
        <f>SUM(B14,B15,D14,D15,F14,F15,H14,H15,J14,J15,L14,L15,N14,N15,P14,P15)</f>
        <v>0</v>
      </c>
      <c r="V15" s="1">
        <f>SUM(C14,C15,E14,E15,G14,G15,I14,I15,K14,K15,M14,M15,O14,O15,Q14,Q15)</f>
        <v>0</v>
      </c>
      <c r="W15" s="5">
        <f>SUM(3*R15,S15)</f>
        <v>0</v>
      </c>
      <c r="X15" s="10">
        <f>1+SUM(W15&lt;W17,W15&lt;W3,W15&lt;W5,W15&lt;W7,W15&lt;W9,W15&lt;W11,W15&lt;W13)+IF(W15=W17,IF((U15-V15)&lt;(U17-V17),1,IF((U15-V15)=(U17-V17),IF(U15&lt;U17,1,0),0)),0)+IF(W15=W3,IF((U15-V15)&lt;(U3-V3),1,IF((U15-V15)=(U3-V3),IF(U15&lt;U3,1,0),0)),0)+IF(W15=W5,IF((U15-V15)&lt;(U5-V5),1,IF((U15-V15)=(U5-V5),IF(U15&lt;U5,1,0),0)),0)+IF(W15=W7,IF((U15-V15)&lt;(U7-V7),1,IF((U15-V15)=(U7-V7),IF(U15&lt;U7,1,0),0)),0)+IF(W15=W9,IF((U15-V15)&lt;(U9-V9),1,IF((U15-V15)=(U9-V9),IF(U15&lt;U9,1,0),0)),0)+IF(W15=W11,IF((U15-V15)&lt;(U11-V11),1,IF((U15-V15)=(U11-V11),IF(U15&lt;U11,1,0),0)),0)+IF(W15=W13,IF((U15-V15)&lt;(U13-V13),1,IF((U15-V15)=(U13-V13),IF(U15&lt;U13,1,0),0)),0)</f>
        <v>1</v>
      </c>
    </row>
    <row r="16" spans="1:24" ht="30">
      <c r="A16" s="50"/>
      <c r="B16" s="7"/>
      <c r="C16" s="1"/>
      <c r="D16" s="7"/>
      <c r="E16" s="1"/>
      <c r="F16" s="7"/>
      <c r="G16" s="1"/>
      <c r="H16" s="7"/>
      <c r="I16" s="1"/>
      <c r="J16" s="7"/>
      <c r="K16" s="1"/>
      <c r="L16" s="7"/>
      <c r="M16" s="1"/>
      <c r="N16" s="7"/>
      <c r="O16" s="1"/>
      <c r="P16" s="34"/>
      <c r="Q16" s="23"/>
      <c r="R16" s="46"/>
      <c r="S16" s="2"/>
      <c r="T16" s="2"/>
      <c r="U16" s="1"/>
      <c r="V16" s="1"/>
      <c r="W16" s="8"/>
      <c r="X16" s="11"/>
    </row>
    <row r="17" spans="1:24" ht="24.75" thickBot="1">
      <c r="A17" s="54"/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35"/>
      <c r="Q17" s="26"/>
      <c r="R17" s="47">
        <f>SUM(B16&gt;C16,B17&gt;C17,D16&gt;E16,D17&gt;E17,F16&gt;G16,F17&gt;G17,H16&gt;I16,H17&gt;I17,J16&gt;K16,J17&gt;K17,L16&gt;M16,L17&gt;M17,N16&gt;O16,N17&gt;O17)</f>
        <v>0</v>
      </c>
      <c r="S17" s="14">
        <f>SUM(COUNTA(D16,D17,E16,E17,F16,F17,G16,G17,H16,H17,I16,I17,J16,J17,K16,K17,L16,L17,M16,M17,B16,B17,C16,C17,N16,N17,O16,O17)/2,-R17,-T17)</f>
        <v>0</v>
      </c>
      <c r="T17" s="15">
        <f>SUM(B16&lt;C16,B17&lt;C17,D16&lt;E16,D17&lt;E17,F16&lt;G16,F17&lt;G17,H16&lt;I16,H17&lt;I17,J16&lt;K16,J17&lt;K17,L16&lt;M16,L17&lt;M17,N16&lt;O16,N17&lt;O17)</f>
        <v>0</v>
      </c>
      <c r="U17" s="13">
        <f>SUM(B16,B17,D16,D17,F16,F17,H16,H17,J16,J17,L16,L17,N16,N17,P16,P17)</f>
        <v>0</v>
      </c>
      <c r="V17" s="13">
        <f>SUM(C16,C17,E16,E17,G16,G17,I16,I17,K16,K17,M16,M17,O16,O17,Q16,Q17)</f>
        <v>0</v>
      </c>
      <c r="W17" s="16">
        <f>SUM(3*R17,S17)</f>
        <v>0</v>
      </c>
      <c r="X17" s="17">
        <f>1+SUM(W17&lt;W3,W17&lt;W5,W17&lt;W7,W17&lt;W9,W17&lt;W11,W17&lt;W13,W17&lt;W15)+IF(W17=W3,IF((U17-V17)&lt;(U3-V3),1,IF((U17-V17)=(U3-V3),IF(U17&lt;U3,1,0),0)),0)+IF(W17=W5,IF((U17-V17)&lt;(U5-V5),1,IF((U17-V17)=(U5-V5),IF(U17&lt;U5,1,0),0)),0)+IF(W17=W7,IF((U17-V17)&lt;(U7-V7),1,IF((U17-V17)=(U7-V7),IF(U17&lt;U7,1,0),0)),0)+IF(W17=W9,IF((U17-V17)&lt;(U9-V9),1,IF((U17-V17)=(U9-V9),IF(U17&lt;U9,1,0),0)),0)+IF(W17=W11,IF((U17-V17)&lt;(U11-V11),1,IF((U17-V17)=(U11-V11),IF(U17&lt;U11,1,0),0)),0)+IF(W17=W13,IF((U17-V17)&lt;(U13-V13),1,IF((U17-V17)=(U13-V13),IF(U17&lt;U13,1,0),0)),0)+IF(W17=W15,IF((U17-V17)&lt;(U15-V15),1,IF((U17-V17)=(U15-V15),IF(U17&lt;U15,1,0),0)),0)</f>
        <v>1</v>
      </c>
    </row>
  </sheetData>
  <sheetProtection/>
  <printOptions gridLines="1" horizontalCentered="1" verticalCentered="1"/>
  <pageMargins left="0.15748031496062992" right="0.6" top="1.062992125984252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PageLayoutView="0" workbookViewId="0" topLeftCell="A1">
      <selection activeCell="V1" sqref="V1"/>
    </sheetView>
  </sheetViews>
  <sheetFormatPr defaultColWidth="9.00390625" defaultRowHeight="12.75"/>
  <cols>
    <col min="1" max="1" width="15.75390625" style="0" customWidth="1"/>
    <col min="2" max="15" width="5.375" style="0" customWidth="1"/>
    <col min="16" max="18" width="3.75390625" style="0" customWidth="1"/>
    <col min="19" max="21" width="5.25390625" style="0" customWidth="1"/>
    <col min="22" max="22" width="3.75390625" style="0" customWidth="1"/>
  </cols>
  <sheetData>
    <row r="1" spans="1:22" ht="19.5" customHeight="1" thickBot="1">
      <c r="A1" s="48"/>
      <c r="B1" s="37"/>
      <c r="C1" s="36"/>
      <c r="D1" s="36"/>
      <c r="E1" s="36"/>
      <c r="F1" s="39"/>
      <c r="G1" s="36"/>
      <c r="H1" s="36"/>
      <c r="I1" s="36"/>
      <c r="J1" s="37"/>
      <c r="K1" s="36"/>
      <c r="L1" s="36"/>
      <c r="M1" s="36"/>
      <c r="N1" s="37"/>
      <c r="O1" s="36"/>
      <c r="P1" s="104">
        <v>1</v>
      </c>
      <c r="Q1" s="105">
        <v>0</v>
      </c>
      <c r="R1" s="105">
        <v>2</v>
      </c>
      <c r="S1" s="37" t="s">
        <v>0</v>
      </c>
      <c r="T1" s="106"/>
      <c r="U1" s="107" t="s">
        <v>1</v>
      </c>
      <c r="V1" s="108" t="s">
        <v>2</v>
      </c>
    </row>
    <row r="2" spans="1:22" ht="19.5" customHeight="1" thickTop="1">
      <c r="A2" s="99"/>
      <c r="B2" s="22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6"/>
      <c r="Q2" s="2"/>
      <c r="R2" s="1"/>
      <c r="S2" s="1"/>
      <c r="T2" s="1"/>
      <c r="U2" s="1"/>
      <c r="V2" s="10"/>
    </row>
    <row r="3" spans="1:22" ht="19.5" customHeight="1">
      <c r="A3" s="49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6">
        <f>SUM(D2&gt;E2,D3&gt;E3,F2&gt;G2,F3&gt;G3,H2&gt;I2,H3&gt;I3,J2&gt;K2,J3&gt;K3,L2&gt;M2,L3&gt;M3,N2&gt;O2,N3&gt;O3)</f>
        <v>0</v>
      </c>
      <c r="Q3" s="3">
        <f>SUM(COUNTA(D2:O3)/2,-P3,-R3)</f>
        <v>0</v>
      </c>
      <c r="R3" s="1">
        <f>SUM(D2&lt;E2,D3&lt;E3,F2&lt;G2,F3&lt;G3,H2&lt;I2,H3&lt;I3,J2&lt;K2,J3&lt;K3,L2&lt;M2,L3&lt;M3,N2&lt;O2,N3&lt;O3)</f>
        <v>0</v>
      </c>
      <c r="S3" s="4">
        <f>SUM(D2,D3,F2,F3,H2,H3,J2,J3,L2,L3,N2,N3)</f>
        <v>0</v>
      </c>
      <c r="T3" s="4">
        <f>SUM(E2,E3,G2,G3,I2,I3,K2,K3,M2,M3,O2,O3)</f>
        <v>0</v>
      </c>
      <c r="U3" s="5">
        <f>SUM(3*P3,Q3)</f>
        <v>0</v>
      </c>
      <c r="V3" s="10">
        <f>1+SUM(U3&lt;U5,U3&lt;U7,U3&lt;U9,U3&lt;U11,U3&lt;U13,U3&lt;U15)+IF(U3=U5,IF((S3-T3)&lt;(S5-T5),1,IF((S3-T3)=(S5-T5),IF(S3&lt;S5,1,0),0)),0)+IF(U3=U7,IF((S3-T3)&lt;(S7-T7),1,IF((S3-T3)=(S7-T7),IF(S3&lt;S7,1,0),0)),0)+IF(U3=U9,IF((S3-T3)&lt;(S9-T9),1,IF((S3-T3)=(S9-T9),IF(S3&lt;S9,1,0),0)),0)+IF(U3=U11,IF((S3-T3)&lt;(S11-T11),1,IF((S3-T3)=(S11-T11),IF(S3&lt;S11,1,0),0)),0)+IF(U3=U13,IF((S3-T3)&lt;(S13-T13),1,IF((S3-T3)=(S13-T13),IF(S3&lt;S13,1,0),0)),0)+IF(U3=U15,IF((S3-T3)&lt;(S15-T15),1,IF((S3-T3)=(S15-T15),IF(S3&lt;S15,1,0),0)),0)</f>
        <v>1</v>
      </c>
    </row>
    <row r="4" spans="1:22" ht="19.5" customHeight="1">
      <c r="A4" s="49"/>
      <c r="B4" s="1"/>
      <c r="C4" s="1"/>
      <c r="D4" s="22"/>
      <c r="E4" s="23"/>
      <c r="F4" s="1"/>
      <c r="G4" s="1"/>
      <c r="H4" s="1"/>
      <c r="I4" s="1"/>
      <c r="J4" s="1"/>
      <c r="K4" s="1"/>
      <c r="L4" s="1"/>
      <c r="M4" s="1"/>
      <c r="N4" s="6"/>
      <c r="O4" s="1"/>
      <c r="P4" s="46"/>
      <c r="Q4" s="2"/>
      <c r="R4" s="1"/>
      <c r="S4" s="1"/>
      <c r="T4" s="1"/>
      <c r="U4" s="5"/>
      <c r="V4" s="10"/>
    </row>
    <row r="5" spans="1:22" ht="19.5" customHeight="1">
      <c r="A5" s="51"/>
      <c r="B5" s="1"/>
      <c r="C5" s="1"/>
      <c r="D5" s="22"/>
      <c r="E5" s="22"/>
      <c r="F5" s="1"/>
      <c r="G5" s="1"/>
      <c r="H5" s="1"/>
      <c r="I5" s="1"/>
      <c r="J5" s="1"/>
      <c r="K5" s="1"/>
      <c r="L5" s="1"/>
      <c r="M5" s="1"/>
      <c r="N5" s="1"/>
      <c r="O5" s="1"/>
      <c r="P5" s="46">
        <f>SUM(B4&gt;C4,B5&gt;C5,F4&gt;G4,F5&gt;G5,H4&gt;I4,H5&gt;I5,J4&gt;K4,J5&gt;K5,L4&gt;M4,L5&gt;M5,N4&gt;O4,N5&gt;O5)</f>
        <v>0</v>
      </c>
      <c r="Q5" s="3">
        <f>SUM(COUNTA(B4:C5,F4:O5)/2,-P5,-R5)</f>
        <v>0</v>
      </c>
      <c r="R5" s="1">
        <f>SUM(D4&lt;E4,D5&lt;E5,F4&lt;G4,F5&lt;G5,H4&lt;I4,H5&lt;I5,J4&lt;K4,J5&lt;K5,L4&lt;M4,L5&lt;M5,N4&lt;O4,N5&lt;O5)</f>
        <v>0</v>
      </c>
      <c r="S5" s="4">
        <f>SUM(B4,B5,F4,F5,H4,H5,J4,J5,L4,L5,N4,N5)</f>
        <v>0</v>
      </c>
      <c r="T5" s="4">
        <f>SUM(C4,C5,G4,G5,I4,I5,K4,K5,M4,M5,O4,O5)</f>
        <v>0</v>
      </c>
      <c r="U5" s="5">
        <f>SUM(3*P5,Q5)</f>
        <v>0</v>
      </c>
      <c r="V5" s="10">
        <f>1+SUM(U5&lt;U7,U5&lt;U9,U5&lt;U11,U5&lt;U13,U5&lt;U15,U5&lt;U3)+IF(U5=U7,IF((S5-T5)&lt;(S7-T7),1,IF((S5-T5)=(S7-T7),IF(S5&lt;S7,1,0),0)),0)+IF(U5=U9,IF((S5-T5)&lt;(S9-T9),1,IF((S5-T5)=(S9-T9),IF(S5&lt;S9,1,0),0)),0)+IF(U5=U11,IF((S5-T5)&lt;(S11-T11),1,IF((S5-T5)=(S11-T11),IF(S5&lt;S11,1,0),0)),0)+IF(U5=U13,IF((S5-T5)&lt;(S13-T13),1,IF((S5-T5)=(S13-T13),IF(S5&lt;S13,1,0),0)),0)+IF(U5=U15,IF((S5-T5)&lt;(S15-T15),1,IF((S5-T5)=(S15-T15),IF(S5&lt;S15,1,0),0)),0)+IF(U5=U3,IF((S5-T5)&lt;(S3-T3),1,IF((S5-T5)=(S3-T3),IF(S5&lt;S3,1,0),0)),0)</f>
        <v>1</v>
      </c>
    </row>
    <row r="6" spans="1:22" ht="19.5" customHeight="1">
      <c r="A6" s="51"/>
      <c r="B6" s="1"/>
      <c r="C6" s="1"/>
      <c r="D6" s="1"/>
      <c r="E6" s="1"/>
      <c r="F6" s="22"/>
      <c r="G6" s="23"/>
      <c r="H6" s="1"/>
      <c r="I6" s="1"/>
      <c r="J6" s="1"/>
      <c r="K6" s="1"/>
      <c r="L6" s="1"/>
      <c r="M6" s="1"/>
      <c r="N6" s="1"/>
      <c r="O6" s="1"/>
      <c r="P6" s="46"/>
      <c r="Q6" s="2"/>
      <c r="R6" s="1"/>
      <c r="S6" s="1"/>
      <c r="T6" s="1"/>
      <c r="U6" s="5"/>
      <c r="V6" s="10"/>
    </row>
    <row r="7" spans="1:22" ht="19.5" customHeight="1">
      <c r="A7" s="49"/>
      <c r="B7" s="1"/>
      <c r="C7" s="1"/>
      <c r="D7" s="1"/>
      <c r="E7" s="1"/>
      <c r="F7" s="22"/>
      <c r="G7" s="24"/>
      <c r="H7" s="1"/>
      <c r="I7" s="1"/>
      <c r="J7" s="1"/>
      <c r="K7" s="1"/>
      <c r="L7" s="1"/>
      <c r="M7" s="1"/>
      <c r="N7" s="1"/>
      <c r="O7" s="1"/>
      <c r="P7" s="46">
        <f>SUM(B6&gt;C6,B7&gt;C7,D6&gt;E6,D7&gt;E7,H6&gt;I6,H7&gt;I7,J6&gt;K6,J7&gt;K7,L6&gt;M6,L7&gt;M7,N6&gt;O6,N7&gt;O7)</f>
        <v>0</v>
      </c>
      <c r="Q7" s="3">
        <f>SUM(COUNTA(B6:E7,H6:O7)/2,-P7,-R7)</f>
        <v>0</v>
      </c>
      <c r="R7" s="1">
        <f>SUM(D6&lt;E6,D7&lt;E7,B6&lt;C6,B7&lt;C7,H6&lt;I6,H7&lt;I7,J6&lt;K6,J7&lt;K7,L6&lt;M6,L7&lt;M7,N6&lt;O6,N7&lt;O7)</f>
        <v>0</v>
      </c>
      <c r="S7" s="4">
        <f>SUM(B6,B7,D6,D7,H6,H7,J6,J7,L6,L7,N6,N7)</f>
        <v>0</v>
      </c>
      <c r="T7" s="4">
        <f>SUM(C6,C7,E6,E7,I6,I7,K6,K7,M6,M7,O6,O7)</f>
        <v>0</v>
      </c>
      <c r="U7" s="5">
        <f>SUM(3*P7,Q7)</f>
        <v>0</v>
      </c>
      <c r="V7" s="10">
        <f>1+SUM(U7&lt;U9,U7&lt;U11,U7&lt;U13,U7&lt;U15,U7&lt;U3,U7&lt;U5)+IF(U7=U9,IF((S7-T7)&lt;(S9-T9),1,IF((S7-T7)=(S9-T9),IF(S7&lt;S9,1,0),0)),0)+IF(U7=U11,IF((S7-T7)&lt;(S11-T11),1,IF((S7-T7)=(S11-T11),IF(S7&lt;S11,1,0),0)),0)+IF(U7=U13,IF((S7-T7)&lt;(S13-T13),1,IF((S7-T7)=(S13-T13),IF(S7&lt;S13,1,0),0)),0)+IF(U7=U15,IF((S7-T7)&lt;(S15-T15),1,IF((S7-T7)=(S15-T15),IF(S7&lt;S15,1,0),0)),0)+IF(U7=U3,IF((S7-T7)&lt;(S3-T3),1,IF((S7-T7)=(S3-T3),IF(S7&lt;S3,1,0),0)),0)+IF(U7=U5,IF((S7-T7)&lt;(S5-T5),1,IF((S7-T7)=(S5-T5),IF(S7&lt;S5,1,0),0)),0)</f>
        <v>1</v>
      </c>
    </row>
    <row r="8" spans="1:22" ht="19.5" customHeight="1">
      <c r="A8" s="49"/>
      <c r="B8" s="1"/>
      <c r="C8" s="1"/>
      <c r="D8" s="1"/>
      <c r="E8" s="1"/>
      <c r="F8" s="1"/>
      <c r="G8" s="1"/>
      <c r="H8" s="22"/>
      <c r="I8" s="23"/>
      <c r="J8" s="1"/>
      <c r="K8" s="1"/>
      <c r="L8" s="1"/>
      <c r="M8" s="1"/>
      <c r="N8" s="1"/>
      <c r="O8" s="1"/>
      <c r="P8" s="46"/>
      <c r="Q8" s="2"/>
      <c r="R8" s="1"/>
      <c r="S8" s="1"/>
      <c r="T8" s="1"/>
      <c r="U8" s="5"/>
      <c r="V8" s="10"/>
    </row>
    <row r="9" spans="1:22" ht="19.5" customHeight="1">
      <c r="A9" s="51"/>
      <c r="B9" s="1"/>
      <c r="C9" s="1"/>
      <c r="D9" s="1"/>
      <c r="E9" s="1"/>
      <c r="F9" s="1"/>
      <c r="G9" s="1"/>
      <c r="H9" s="22"/>
      <c r="I9" s="22"/>
      <c r="J9" s="1"/>
      <c r="K9" s="1"/>
      <c r="L9" s="1"/>
      <c r="M9" s="1"/>
      <c r="N9" s="1"/>
      <c r="O9" s="1"/>
      <c r="P9" s="46">
        <f>SUM(D8&gt;E8,D9&gt;E9,F8&gt;G8,F9&gt;G9,B8&gt;C8,B9&gt;C9,J8&gt;K8,J9&gt;K9,L8&gt;M8,L9&gt;M9,N8&gt;O8,N9&gt;O9)</f>
        <v>0</v>
      </c>
      <c r="Q9" s="3">
        <f>SUM(COUNTA(B8:G9,J8:O9)/2,-P9,-R9)</f>
        <v>0</v>
      </c>
      <c r="R9" s="1">
        <f>SUM(D8&lt;E8,D9&lt;E9,F8&lt;G8,F9&lt;G9,B8&lt;C8,B9&lt;C9,J8&lt;K8,J9&lt;K9,L8&lt;M8,L9&lt;M9,N8&lt;O8,N9&lt;O9)</f>
        <v>0</v>
      </c>
      <c r="S9" s="4">
        <f>SUM(B8,B9,D8,D9,F8,F9,J8,J9,L8,L9,N8,N9)</f>
        <v>0</v>
      </c>
      <c r="T9" s="4">
        <f>SUM(C8,C9,E8,E9,G8,G9,K8,K9,M8,M9,O8,O9)</f>
        <v>0</v>
      </c>
      <c r="U9" s="5">
        <f>SUM(3*P9,Q9)</f>
        <v>0</v>
      </c>
      <c r="V9" s="10">
        <f>1+SUM(U9&lt;U11,U9&lt;U13,U9&lt;U15,U9&lt;U3,U9&lt;U5,U9&lt;U7)+IF(U9=U11,IF((S9-T9)&lt;(S11-T11),1,IF((S9-T9)=(S11-T11),IF(S9&lt;S11,1,0),0)),0)+IF(U9=U13,IF((S9-T9)&lt;(S13-T13),1,IF((S9-T9)=(S13-T13),IF(S9&lt;S13,1,0),0)),0)+IF(U9=U15,IF((S9-T9)&lt;(S15-T15),1,IF((S9-T9)=(S15-T15),IF(S9&lt;S15,1,0),0)),0)+IF(U9=U3,IF((S9-T9)&lt;(S3-T3),1,IF((S9-T9)=(S3-T3),IF(S9&lt;S3,1,0),0)),0)+IF(U9=U5,IF((S9-T9)&lt;(S5-T5),1,IF((S9-T9)=(S5-T5),IF(S9&lt;S5,1,0),0)),0)+IF(U9=U7,IF((S9-T9)&lt;(S7-T7),1,IF((S9-T9)=(S7-T7),IF(S9&lt;S7,1,0),0)),0)</f>
        <v>1</v>
      </c>
    </row>
    <row r="10" spans="1:22" ht="19.5" customHeight="1">
      <c r="A10" s="51"/>
      <c r="B10" s="1"/>
      <c r="C10" s="1"/>
      <c r="D10" s="1"/>
      <c r="E10" s="1"/>
      <c r="F10" s="1"/>
      <c r="G10" s="1"/>
      <c r="H10" s="1"/>
      <c r="I10" s="1"/>
      <c r="J10" s="22"/>
      <c r="K10" s="23"/>
      <c r="L10" s="1"/>
      <c r="M10" s="1"/>
      <c r="N10" s="1"/>
      <c r="O10" s="1"/>
      <c r="P10" s="46"/>
      <c r="Q10" s="2"/>
      <c r="R10" s="1"/>
      <c r="S10" s="1"/>
      <c r="T10" s="1"/>
      <c r="U10" s="5"/>
      <c r="V10" s="10"/>
    </row>
    <row r="11" spans="1:22" ht="19.5" customHeight="1">
      <c r="A11" s="49"/>
      <c r="B11" s="1"/>
      <c r="C11" s="1"/>
      <c r="D11" s="1"/>
      <c r="E11" s="1"/>
      <c r="F11" s="1"/>
      <c r="G11" s="1"/>
      <c r="H11" s="1"/>
      <c r="I11" s="1"/>
      <c r="J11" s="22"/>
      <c r="K11" s="22"/>
      <c r="L11" s="1"/>
      <c r="M11" s="1"/>
      <c r="N11" s="1"/>
      <c r="O11" s="1"/>
      <c r="P11" s="46">
        <f>SUM(D10&gt;E10,D11&gt;E11,F10&gt;G10,F11&gt;G11,H10&gt;I10,H11&gt;I11,B10&gt;C10,B11&gt;C11,L10&gt;M10,L11&gt;M11,N10&gt;O10,N11&gt;O11)</f>
        <v>0</v>
      </c>
      <c r="Q11" s="3">
        <f>SUM(COUNTA(B10:I11,L10:O11)/2,-P11,-R11)</f>
        <v>0</v>
      </c>
      <c r="R11" s="1">
        <f>SUM(D10&lt;E10,D11&lt;E11,F10&lt;G10,F11&lt;G11,B10&lt;C10,B11&lt;C11,H10&lt;I10,H11&lt;I11,L10&lt;M10,L11&lt;M11,N10&lt;O10,N11&lt;O11)</f>
        <v>0</v>
      </c>
      <c r="S11" s="4">
        <f>SUM(B10,B11,D10,D11,F10,F11,H10,H11,L10,L11,N10,N11)</f>
        <v>0</v>
      </c>
      <c r="T11" s="4">
        <f>SUM(C10,C11,E10,E11,G10,G11,I10,I11,M10,M11,O10,O11)</f>
        <v>0</v>
      </c>
      <c r="U11" s="5">
        <f>SUM(3*P11,Q11)</f>
        <v>0</v>
      </c>
      <c r="V11" s="10">
        <f>1+SUM(U11&lt;U13,U11&lt;U15,U11&lt;U3,U11&lt;U5,U11&lt;U7,U11&lt;U9)+IF(U11=U13,IF((S11-T11)&lt;(S13-T13),1,IF((S11-T11)=(S13-T13),IF(S11&lt;S13,1,0),0)),0)+IF(U11=U15,IF((S11-T11)&lt;(S15-T15),1,IF((S11-T11)=(S15-T15),IF(S11&lt;S15,1,0),0)),0)+IF(U11=U3,IF((S11-T11)&lt;(S3-T3),1,IF((S11-T11)=(S3-T3),IF(S11&lt;S3,1,0),0)),0)+IF(U11=U5,IF((S11-T11)&lt;(S5-T5),1,IF((S11-T11)=(S5-T5),IF(S11&lt;S5,1,0),0)),0)+IF(U11=U7,IF((S11-T11)&lt;(S7-T7),1,IF((S11-T11)=(S7-T7),IF(S11&lt;S7,1,0),0)),0)+IF(U11=U9,IF((S11-T11)&lt;(S9-T9),1,IF((S11-T11)=(S9-T9),IF(S11&lt;S9,1,0),0)),0)</f>
        <v>1</v>
      </c>
    </row>
    <row r="12" spans="1:22" ht="19.5" customHeight="1">
      <c r="A12" s="49"/>
      <c r="B12" s="1"/>
      <c r="C12" s="1"/>
      <c r="D12" s="1"/>
      <c r="E12" s="1"/>
      <c r="F12" s="1"/>
      <c r="G12" s="1"/>
      <c r="H12" s="1"/>
      <c r="I12" s="1"/>
      <c r="J12" s="1"/>
      <c r="K12" s="1"/>
      <c r="L12" s="22"/>
      <c r="M12" s="23"/>
      <c r="N12" s="1"/>
      <c r="O12" s="1"/>
      <c r="P12" s="46"/>
      <c r="Q12" s="2"/>
      <c r="R12" s="1"/>
      <c r="S12" s="1"/>
      <c r="T12" s="1"/>
      <c r="U12" s="5"/>
      <c r="V12" s="10"/>
    </row>
    <row r="13" spans="1:22" ht="19.5" customHeight="1">
      <c r="A13" s="51"/>
      <c r="B13" s="1"/>
      <c r="C13" s="1"/>
      <c r="D13" s="1"/>
      <c r="E13" s="1"/>
      <c r="F13" s="1"/>
      <c r="G13" s="1"/>
      <c r="H13" s="1"/>
      <c r="I13" s="1"/>
      <c r="J13" s="1"/>
      <c r="K13" s="1"/>
      <c r="L13" s="22"/>
      <c r="M13" s="22"/>
      <c r="N13" s="1"/>
      <c r="O13" s="1"/>
      <c r="P13" s="46">
        <f>SUM(D12&gt;E12,D13&gt;E13,F12&gt;G12,F13&gt;G13,B12&gt;C12,B13&gt;C13,J12&gt;K12,J13&gt;K13,H12&gt;I12,H13&gt;I13,N12&gt;O12,N13&gt;O13)</f>
        <v>0</v>
      </c>
      <c r="Q13" s="3">
        <f>SUM(COUNTA(B12:K13,N12:O13)/2,-P13,-R13)</f>
        <v>0</v>
      </c>
      <c r="R13" s="1">
        <f>SUM(D12&lt;E12,D13&lt;E13,F12&lt;G12,F13&lt;G13,B12&lt;C12,B13&lt;C13,J12&lt;K12,J13&lt;K13,H12&lt;I12,H13&lt;I13,N12&lt;O12,N13&lt;O13)</f>
        <v>0</v>
      </c>
      <c r="S13" s="4">
        <f>SUM(B12,B13,D12,D13,F12,F13,J12,J13,H12,H13,N12,N13)</f>
        <v>0</v>
      </c>
      <c r="T13" s="4">
        <f>SUM(C12,C13,E12,E13,G12,G13,K12,K13,I12,I13,O12,O13)</f>
        <v>0</v>
      </c>
      <c r="U13" s="5">
        <f>SUM(3*P13,Q13)</f>
        <v>0</v>
      </c>
      <c r="V13" s="10">
        <f>1+SUM(U13&lt;U15,U13&lt;U3,U13&lt;U5,U13&lt;U7,U13&lt;U9,U13&lt;U11)+IF(U13=U15,IF((S13-T13)&lt;(S15-T15),1,IF((S13-T13)=(S15-T15),IF(S13&lt;S15,1,0),0)),0)+IF(U13=U3,IF((S13-T13)&lt;(S3-T3),1,IF((S13-T13)=(S3-T3),IF(S13&lt;S3,1,0),0)),0)+IF(U13=U5,IF((S13-T13)&lt;(S5-T5),1,IF((S13-T13)=(S5-T5),IF(S13&lt;S5,1,0),0)),0)+IF(U13=U7,IF((S13-T13)&lt;(S7-T7),1,IF((S13-T13)=(S7-T7),IF(S13&lt;S7,1,0),0)),0)+IF(U13=U9,IF((S13-T13)&lt;(S9-T9),1,IF((S13-T13)=(S9-T9),IF(S13&lt;S9,1,0),0)),0)+IF(U13=U11,IF((S13-T13)&lt;(S11-T11),1,IF((S13-T13)=(S11-T11),IF(S13&lt;S11,1,0),0)),0)</f>
        <v>1</v>
      </c>
    </row>
    <row r="14" spans="1:22" ht="19.5" customHeight="1">
      <c r="A14" s="5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5"/>
      <c r="O14" s="23"/>
      <c r="P14" s="46"/>
      <c r="Q14" s="2"/>
      <c r="R14" s="1"/>
      <c r="S14" s="1"/>
      <c r="T14" s="1"/>
      <c r="U14" s="5"/>
      <c r="V14" s="10"/>
    </row>
    <row r="15" spans="1:22" ht="19.5" customHeight="1">
      <c r="A15" s="5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2"/>
      <c r="O15" s="22"/>
      <c r="P15" s="46">
        <f>SUM(D14&gt;E14,D15&gt;E15,F14&gt;G14,F15&gt;G15,B14&gt;C14,B15&gt;C15,J14&gt;K14,J15&gt;K15,L14&gt;M14,L15&gt;M15,H14&gt;I14,H15&gt;I15)</f>
        <v>0</v>
      </c>
      <c r="Q15" s="3">
        <f>SUM(COUNTA(B14:M15)/2,-P15,-R15)</f>
        <v>0</v>
      </c>
      <c r="R15" s="1">
        <f>SUM(D14&lt;E14,D15&lt;E15,F14&lt;G14,F15&lt;G15,B14&lt;C14,B15&lt;C15,J14&lt;K14,J15&lt;K15,L14&lt;M14,L15&lt;M15,H14&lt;I14,H15&lt;I15)</f>
        <v>0</v>
      </c>
      <c r="S15" s="4">
        <f>SUM(B14,B15,D14,D15,F14,F15,J14,J15,L14,L15,N14,N15)</f>
        <v>0</v>
      </c>
      <c r="T15" s="4">
        <f>SUM(C14,C15,E14,E15,G14,G15,K14,K15,M14,M15,O14,O15)</f>
        <v>0</v>
      </c>
      <c r="U15" s="5">
        <f>SUM(3*P15,Q15)</f>
        <v>0</v>
      </c>
      <c r="V15" s="10">
        <f>1+SUM(U15&lt;U3,U15&lt;U5,U15&lt;U7,U15&lt;U9,U15&lt;U11,U15&lt;U13)+IF(U15=U3,IF((S15-T15)&lt;(S3-T3),1,IF((S15-T15)=(S3-T3),IF(S15&lt;S3,1,0),0)),0)+IF(U15=U5,IF((S15-T15)&lt;(S5-T5),1,IF((S15-T15)=(S5-T5),IF(S15&lt;S5,1,0),0)),0)+IF(U15=U7,IF((S15-T15)&lt;(S7-T7),1,IF((S15-T15)=(S7-T7),IF(S15&lt;S7,1,0),0)),0)+IF(U15=U9,IF((S15-T15)&lt;(S9-T9),1,IF((S15-T15)=(S9-T9),IF(S15&lt;S9,1,0),0)),0)+IF(U15=U11,IF((S15-T15)&lt;(S11-T11),1,IF((S15-T15)=(S11-T11),IF(S15&lt;S11,1,0),0)),0)+IF(U15=U13,IF((S15-T15)&lt;(S13-T13),1,IF((S15-T15)=(S13-T13),IF(S15&lt;S13,1,0),0)),0)</f>
        <v>1</v>
      </c>
    </row>
    <row r="16" spans="1:3" ht="12.75">
      <c r="A16" s="9"/>
      <c r="B16" s="9"/>
      <c r="C16" s="9"/>
    </row>
  </sheetData>
  <sheetProtection/>
  <printOptions gridLines="1" horizontalCentered="1" verticalCentered="1"/>
  <pageMargins left="0.5118110236220472" right="1.0236220472440944" top="0.984251968503937" bottom="0.9055118110236221" header="0.5511811023622047" footer="0.31496062992125984"/>
  <pageSetup fitToHeight="1" fitToWidth="1" horizontalDpi="600" verticalDpi="600" orientation="landscape" paperSize="9" r:id="rId2"/>
  <headerFooter alignWithMargins="0">
    <oddFooter>&amp;C&amp;"Times New Roman CE,obyčejné\STAV KE DNI 2.1.2000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X4" sqref="X4"/>
    </sheetView>
  </sheetViews>
  <sheetFormatPr defaultColWidth="9.00390625" defaultRowHeight="12.75"/>
  <cols>
    <col min="1" max="1" width="15.75390625" style="0" customWidth="1"/>
    <col min="2" max="15" width="5.375" style="0" customWidth="1"/>
    <col min="16" max="18" width="3.75390625" style="0" customWidth="1"/>
    <col min="19" max="21" width="5.25390625" style="0" customWidth="1"/>
    <col min="22" max="22" width="3.75390625" style="0" customWidth="1"/>
  </cols>
  <sheetData>
    <row r="1" spans="1:22" ht="19.5" customHeight="1" thickBot="1">
      <c r="A1" s="48"/>
      <c r="B1" s="37"/>
      <c r="C1" s="36"/>
      <c r="D1" s="36"/>
      <c r="E1" s="36"/>
      <c r="F1" s="39"/>
      <c r="G1" s="36"/>
      <c r="H1" s="36"/>
      <c r="I1" s="36"/>
      <c r="J1" s="37"/>
      <c r="K1" s="36"/>
      <c r="L1" s="36"/>
      <c r="M1" s="36"/>
      <c r="N1" s="37"/>
      <c r="O1" s="36"/>
      <c r="P1" s="104">
        <v>1</v>
      </c>
      <c r="Q1" s="105">
        <v>0</v>
      </c>
      <c r="R1" s="105">
        <v>2</v>
      </c>
      <c r="S1" s="37" t="s">
        <v>0</v>
      </c>
      <c r="T1" s="106"/>
      <c r="U1" s="107" t="s">
        <v>1</v>
      </c>
      <c r="V1" s="108" t="s">
        <v>2</v>
      </c>
    </row>
    <row r="2" spans="1:22" ht="19.5" customHeight="1" thickTop="1">
      <c r="A2" s="99"/>
      <c r="B2" s="22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6"/>
      <c r="Q2" s="2"/>
      <c r="R2" s="1"/>
      <c r="S2" s="1"/>
      <c r="T2" s="1"/>
      <c r="U2" s="1"/>
      <c r="V2" s="10"/>
    </row>
    <row r="3" spans="1:22" ht="19.5" customHeight="1">
      <c r="A3" s="49"/>
      <c r="B3" s="2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6">
        <f>SUM(D2&gt;E2,D3&gt;E3,D4&gt;E4,F2&gt;G2,F3&gt;G3,F4&gt;G4,H2&gt;I2,H3&gt;I3,H4&gt;I4,J2&gt;K2,J3&gt;K3,J4&gt;K4,L2&gt;M2,L3&gt;M3,L4&gt;M4,N2&gt;O2,N3&gt;O3,N4&gt;O4)</f>
        <v>0</v>
      </c>
      <c r="Q3" s="3">
        <f>SUM(COUNTA(D2:O4)/2,-P3,-R3)</f>
        <v>0</v>
      </c>
      <c r="R3" s="1">
        <f>SUM(D2&lt;E2,D3&lt;E3,D4&lt;E4,F2&lt;G2,F3&lt;G3,F4&lt;G4,H2&lt;I2,H3&lt;I3,H4&lt;I4,J2&lt;K2,J3&lt;K3,J4&lt;K4,L2&lt;M2,L3&lt;M3,L4&lt;M4,N2&lt;O2,N3&lt;O3,N4&lt;O4)</f>
        <v>0</v>
      </c>
      <c r="S3" s="4">
        <f>SUM(B2,B3,B4,D2,D3,D4,F2,F3,F4,H2,H3,H4,J2,J3,J4,L2,L3,L4,N2,N3,N4)</f>
        <v>0</v>
      </c>
      <c r="T3" s="4">
        <f>SUM(C2,C3,C4,E2,E3,E4,G2,G3,G4,I2,I3,I4,K2,K3,K4,M2,M3,M4,O2,O3,O4)</f>
        <v>0</v>
      </c>
      <c r="U3" s="5">
        <f>SUM(3*P3,Q3)</f>
        <v>0</v>
      </c>
      <c r="V3" s="10">
        <f>1+SUM(U3&lt;U6,U3&lt;U9,U3&lt;U12,U3&lt;U15,U3&lt;U18,U3&lt;U21)+IF(U3=U6,IF((S3-T3)&lt;(S6-T6),1,IF((S3-T3)=(S6-T6),IF(S3&lt;S6,1,0),0)),0)+IF(U3=U9,IF((S3-T3)&lt;(S9-T9),1,IF((S3-T3)=(S9-T9),IF(S3&lt;S9,1,0),0)),0)+IF(U3=U12,IF((S3-T3)&lt;(S12-T12),1,IF((S3-T3)=(S12-T12),IF(S3&lt;S12,1,0),0)),0)+IF(U3=U15,IF((S3-T3)&lt;(S15-T15),1,IF((S3-T3)=(S15-T15),IF(S3&lt;S15,1,0),0)),0)+IF(U3=U18,IF((S3-T3)&lt;(S18-T18),1,IF((S3-T3)=(S18-T18),IF(S3&lt;S18,1,0),0)),0)+IF(U3=U21,IF((S3-T3)&lt;(S21-T21),1,IF((S3-T3)=(S21-T21),IF(S3&lt;S21,1,0),0)),0)</f>
        <v>1</v>
      </c>
    </row>
    <row r="4" spans="1:22" ht="19.5" customHeight="1">
      <c r="A4" s="100"/>
      <c r="B4" s="22"/>
      <c r="C4" s="22"/>
      <c r="D4" s="18"/>
      <c r="E4" s="18"/>
      <c r="F4" s="1"/>
      <c r="G4" s="1"/>
      <c r="H4" s="1"/>
      <c r="I4" s="1"/>
      <c r="J4" s="18"/>
      <c r="K4" s="18"/>
      <c r="L4" s="18"/>
      <c r="M4" s="18"/>
      <c r="N4" s="18"/>
      <c r="O4" s="18"/>
      <c r="P4" s="102"/>
      <c r="Q4" s="19"/>
      <c r="R4" s="18"/>
      <c r="S4" s="18"/>
      <c r="T4" s="27"/>
      <c r="U4" s="18"/>
      <c r="V4" s="28"/>
    </row>
    <row r="5" spans="1:22" ht="19.5" customHeight="1">
      <c r="A5" s="49"/>
      <c r="B5" s="1"/>
      <c r="C5" s="1"/>
      <c r="D5" s="22"/>
      <c r="E5" s="23"/>
      <c r="F5" s="1"/>
      <c r="G5" s="1"/>
      <c r="H5" s="1"/>
      <c r="I5" s="1"/>
      <c r="J5" s="1"/>
      <c r="K5" s="1"/>
      <c r="L5" s="1"/>
      <c r="M5" s="1"/>
      <c r="N5" s="6"/>
      <c r="O5" s="1"/>
      <c r="P5" s="46"/>
      <c r="Q5" s="2"/>
      <c r="R5" s="1"/>
      <c r="S5" s="1"/>
      <c r="T5" s="1"/>
      <c r="U5" s="5"/>
      <c r="V5" s="10"/>
    </row>
    <row r="6" spans="1:22" ht="19.5" customHeight="1">
      <c r="A6" s="51"/>
      <c r="B6" s="1"/>
      <c r="C6" s="1"/>
      <c r="D6" s="22"/>
      <c r="E6" s="22"/>
      <c r="F6" s="1"/>
      <c r="G6" s="1"/>
      <c r="H6" s="1"/>
      <c r="I6" s="1"/>
      <c r="J6" s="1"/>
      <c r="K6" s="1"/>
      <c r="L6" s="1"/>
      <c r="M6" s="1"/>
      <c r="N6" s="1"/>
      <c r="O6" s="1"/>
      <c r="P6" s="46">
        <f>SUM(B5&gt;C5,B6&gt;C6,B7&gt;C7,F5&gt;G5,F6&gt;G6,F7&gt;G7,H5&gt;I5,H6&gt;I6,H7&gt;I7,J5&gt;K5,J6&gt;K6,J7&gt;K7,L5&gt;M5,L6&gt;M6,L7&gt;M7,N5&gt;O5,N6&gt;O6,N7&gt;O7)</f>
        <v>0</v>
      </c>
      <c r="Q6" s="3">
        <f>SUM(COUNTA(B5:C7,F5:O7)/2,-P6,-R6)</f>
        <v>0</v>
      </c>
      <c r="R6" s="1">
        <f>SUM(B5&lt;C5,B6&lt;C6,B7&lt;C7,F5&lt;G5,F6&lt;G6,F7&lt;G7,H5&lt;I5,H6&lt;I6,H7&lt;I7,J5&lt;K5,J6&lt;K6,J7&lt;K7,L5&lt;M5,L6&lt;M6,L7&lt;M7,N5&lt;O5,N6&lt;O6,N7&lt;O7)</f>
        <v>0</v>
      </c>
      <c r="S6" s="4">
        <f>SUM(B5,B6,B7,D5,D6,D7,F5,F6,F7,H5,H6,H7,J5,J6,J7,L5,L6,L7,N5,N6,N7)</f>
        <v>0</v>
      </c>
      <c r="T6" s="4">
        <f>SUM(C5,C6,C7,E5,E6,E7,G5,G6,G7,I5,I6,I7,K5,K6,K7,M5,M6,M7,O5,O6,O7)</f>
        <v>0</v>
      </c>
      <c r="U6" s="5">
        <f>SUM(3*P6,Q6)</f>
        <v>0</v>
      </c>
      <c r="V6" s="10">
        <f>1+SUM(U6&lt;U9,U6&lt;U12,U6&lt;U15,U6&lt;U18,U6&lt;U21,U6&lt;U3)+IF(U6=U9,IF((S6-T6)&lt;(S9-T9),1,IF((S6-T6)=(S9-T9),IF(S6&lt;S9,1,0),0)),0)+IF(U6=U12,IF((S6-T6)&lt;(S12-T12),1,IF((S6-T6)=(S12-T12),IF(S6&lt;S12,1,0),0)),0)+IF(U6=U15,IF((S6-T6)&lt;(S15-T15),1,IF((S6-T6)=(S15-T15),IF(S6&lt;S15,1,0),0)),0)+IF(U6=U18,IF((S6-T6)&lt;(S18-T18),1,IF((S6-T6)=(S18-T18),IF(S6&lt;S18,1,0),0)),0)+IF(U6=U21,IF((S6-T6)&lt;(S21-T21),1,IF((S6-T6)=(S21-T21),IF(S6&lt;S21,1,0),0)),0)+IF(U6=U3,IF((S6-T6)&lt;(S3-T3),1,IF((S6-T6)=(S3-T3),IF(S6&lt;S3,1,0),0)),0)</f>
        <v>1</v>
      </c>
    </row>
    <row r="7" spans="1:22" ht="19.5" customHeight="1">
      <c r="A7" s="100"/>
      <c r="B7" s="18"/>
      <c r="C7" s="18"/>
      <c r="D7" s="22"/>
      <c r="E7" s="22"/>
      <c r="F7" s="18"/>
      <c r="G7" s="18"/>
      <c r="H7" s="18"/>
      <c r="I7" s="18"/>
      <c r="J7" s="1"/>
      <c r="K7" s="1"/>
      <c r="L7" s="18"/>
      <c r="M7" s="18"/>
      <c r="N7" s="1"/>
      <c r="O7" s="1"/>
      <c r="P7" s="102"/>
      <c r="Q7" s="19"/>
      <c r="R7" s="18"/>
      <c r="S7" s="18"/>
      <c r="T7" s="18"/>
      <c r="U7" s="18"/>
      <c r="V7" s="28"/>
    </row>
    <row r="8" spans="1:22" ht="19.5" customHeight="1">
      <c r="A8" s="51"/>
      <c r="B8" s="1"/>
      <c r="C8" s="1"/>
      <c r="D8" s="1"/>
      <c r="E8" s="1"/>
      <c r="F8" s="22"/>
      <c r="G8" s="23"/>
      <c r="H8" s="1"/>
      <c r="I8" s="1"/>
      <c r="J8" s="1"/>
      <c r="K8" s="1"/>
      <c r="L8" s="1"/>
      <c r="M8" s="1"/>
      <c r="N8" s="1"/>
      <c r="O8" s="1"/>
      <c r="P8" s="46"/>
      <c r="Q8" s="2"/>
      <c r="R8" s="1"/>
      <c r="S8" s="1"/>
      <c r="T8" s="1"/>
      <c r="U8" s="5"/>
      <c r="V8" s="10"/>
    </row>
    <row r="9" spans="1:22" ht="19.5" customHeight="1">
      <c r="A9" s="49"/>
      <c r="B9" s="1"/>
      <c r="C9" s="1"/>
      <c r="D9" s="1"/>
      <c r="E9" s="1"/>
      <c r="F9" s="22"/>
      <c r="G9" s="24"/>
      <c r="H9" s="1"/>
      <c r="I9" s="1"/>
      <c r="J9" s="1"/>
      <c r="K9" s="1"/>
      <c r="L9" s="1"/>
      <c r="M9" s="1"/>
      <c r="N9" s="1"/>
      <c r="O9" s="1"/>
      <c r="P9" s="46">
        <f>SUM(B8&gt;C8,B9&gt;C9,B10&gt;C10,D8&gt;E8,D9&gt;E9,D10&gt;E10,H8&gt;I8,H9&gt;I9,H10&gt;I10,J8&gt;K8,J9&gt;K9,J10&gt;K10,L8&gt;M8,L9&gt;M9,L10&gt;M10,N8&gt;O8,N9&gt;O9,N10&gt;O10)</f>
        <v>0</v>
      </c>
      <c r="Q9" s="3">
        <f>SUM(COUNTA(B8:E10,H8:O10)/2,-P9,-R9)</f>
        <v>0</v>
      </c>
      <c r="R9" s="1">
        <f>SUM(B8&lt;C8,B9&lt;C9,B10&lt;C10,D8&lt;E8,D9&lt;E9,D10&lt;E10,H8&lt;I8,H9&lt;I9,H10&lt;I10,J8&lt;K8,J9&lt;K9,J10&lt;K10,L8&lt;M8,L9&lt;M9,L10&lt;M10,N8&lt;O8,N9&lt;O9,N10&lt;O10)</f>
        <v>0</v>
      </c>
      <c r="S9" s="4">
        <f>SUM(B8,B9,B10,D8,D9,D10,F8,F9,F10,H8,H9,H10,J8,J9,J10,L8,L9,L10,N8,N9)</f>
        <v>0</v>
      </c>
      <c r="T9" s="4">
        <f>SUM(C8,C9,C10,E8,E9,E10,G8,G9,G10,I8,I9,I10,K8,K9,K10,M8,M9,M10,O8,O9,O10)</f>
        <v>0</v>
      </c>
      <c r="U9" s="5">
        <f>SUM(3*P9,Q9)</f>
        <v>0</v>
      </c>
      <c r="V9" s="10">
        <f>1+SUM(U9&lt;U12,U9&lt;U15,U9&lt;U18,U9&lt;U21,U9&lt;U3,U9&lt;U6)+IF(U9=U12,IF((S9-T9)&lt;(S12-T12),1,IF((S9-T9)=(S12-T12),IF(S9&lt;S12,1,0),0)),0)+IF(U9=U15,IF((S9-T9)&lt;(S15-T15),1,IF((S9-T9)=(S15-T15),IF(S9&lt;S15,1,0),0)),0)+IF(U9=U18,IF((S9-T9)&lt;(S18-T18),1,IF((S9-T9)=(S18-T18),IF(S9&lt;S18,1,0),0)),0)+IF(U9=U21,IF((S9-T9)&lt;(S21-T21),1,IF((S9-T9)=(S21-T21),IF(S9&lt;S21,1,0),0)),0)+IF(U9=U3,IF((S9-T9)&lt;(S3-T3),1,IF((S9-T9)=(S3-T3),IF(S9&lt;S3,1,0),0)),0)+IF(U9=U6,IF((S9-T9)&lt;(S6-T6),1,IF((S9-T9)=(S6-T6),IF(S9&lt;S6,1,0),0)),0)</f>
        <v>1</v>
      </c>
    </row>
    <row r="10" spans="1:22" ht="19.5" customHeight="1">
      <c r="A10" s="100"/>
      <c r="B10" s="1"/>
      <c r="C10" s="1"/>
      <c r="D10" s="18"/>
      <c r="E10" s="18"/>
      <c r="F10" s="22"/>
      <c r="G10" s="24"/>
      <c r="H10" s="1"/>
      <c r="I10" s="1"/>
      <c r="J10" s="18"/>
      <c r="K10" s="18"/>
      <c r="L10" s="18"/>
      <c r="M10" s="18"/>
      <c r="N10" s="18"/>
      <c r="O10" s="18"/>
      <c r="P10" s="102"/>
      <c r="Q10" s="19"/>
      <c r="R10" s="18"/>
      <c r="S10" s="18"/>
      <c r="T10" s="18"/>
      <c r="U10" s="18"/>
      <c r="V10" s="28"/>
    </row>
    <row r="11" spans="1:22" ht="19.5" customHeight="1">
      <c r="A11" s="49"/>
      <c r="B11" s="1"/>
      <c r="C11" s="1"/>
      <c r="D11" s="1"/>
      <c r="E11" s="1"/>
      <c r="F11" s="1"/>
      <c r="G11" s="1"/>
      <c r="H11" s="22"/>
      <c r="I11" s="23"/>
      <c r="J11" s="1"/>
      <c r="K11" s="1"/>
      <c r="L11" s="1"/>
      <c r="M11" s="1"/>
      <c r="N11" s="1"/>
      <c r="O11" s="1"/>
      <c r="P11" s="46"/>
      <c r="Q11" s="2"/>
      <c r="R11" s="1"/>
      <c r="S11" s="1"/>
      <c r="T11" s="1"/>
      <c r="U11" s="5"/>
      <c r="V11" s="10"/>
    </row>
    <row r="12" spans="1:22" ht="19.5" customHeight="1">
      <c r="A12" s="51"/>
      <c r="B12" s="1"/>
      <c r="C12" s="1"/>
      <c r="D12" s="1"/>
      <c r="E12" s="1"/>
      <c r="F12" s="1"/>
      <c r="G12" s="1"/>
      <c r="H12" s="22"/>
      <c r="I12" s="22"/>
      <c r="J12" s="1"/>
      <c r="K12" s="1"/>
      <c r="L12" s="1"/>
      <c r="M12" s="1"/>
      <c r="N12" s="1"/>
      <c r="O12" s="1"/>
      <c r="P12" s="46">
        <f>SUM(B11&gt;C11,B12&gt;C12,B13&gt;C13,D11&gt;E11,D12&gt;E12,D13&gt;E13,F11&gt;G11,F12&gt;G12,F13&gt;G13,J11&gt;K11,J12&gt;K12,J13&gt;K13,L11&gt;M11,L12&gt;M12,L13&gt;M13,N11&gt;O11,N12&gt;O12,N13&gt;O13)</f>
        <v>0</v>
      </c>
      <c r="Q12" s="3">
        <f>SUM(COUNTA(B11:G13,J11:O13)/2,-P12,-R12)</f>
        <v>0</v>
      </c>
      <c r="R12" s="1">
        <f>SUM(B11&lt;C11,B12&lt;C12,B13&lt;C13,D11&lt;E11,D12&lt;E12,D13&lt;E13,F11&lt;G11,F12&lt;G12,F13&lt;G13,J11&lt;K11,J12&lt;K12,J13&lt;K13,L11&lt;M11,L12&lt;M12,L13&lt;M13,N11&lt;O11,N12&lt;O12,N13&lt;O13)</f>
        <v>0</v>
      </c>
      <c r="S12" s="4">
        <f>SUM(B11,B12,B13,D11,D12,D13,F11,F12,F13,H11,H12,H13,J11,J12,J13,L11,L12,L13,N11,N12,N13)</f>
        <v>0</v>
      </c>
      <c r="T12" s="4">
        <f>SUM(C11,C12,C13,E11,E12,E13,G11,G12,G13,I11,I12,I13,K11,K12,K13,M11,M12,M13,O11,O12,O13)</f>
        <v>0</v>
      </c>
      <c r="U12" s="5">
        <f>SUM(3*P12,Q12)</f>
        <v>0</v>
      </c>
      <c r="V12" s="10">
        <f>1+SUM(U12&lt;U15,U12&lt;U18,U12&lt;U21,U12&lt;U3,U12&lt;U6,U12&lt;U9)+IF(U12=U15,IF((S12-T12)&lt;(S15-T15),1,IF((S12-T12)=(S15-T15),IF(S12&lt;S15,1,0),0)),0)+IF(U12=U18,IF((S12-T12)&lt;(S18-T18),1,IF((S12-T12)=(S18-T18),IF(S12&lt;S18,1,0),0)),0)+IF(U12=U21,IF((S12-T12)&lt;(S21-T21),1,IF((S12-T12)=(S21-T21),IF(S12&lt;S21,1,0),0)),0)+IF(U12=U3,IF((S12-T12)&lt;(S3-T3),1,IF((S12-T12)=(S3-T3),IF(S12&lt;S3,1,0),0)),0)+IF(U12=U6,IF((S12-T12)&lt;(S6-T6),1,IF((S12-T12)=(S6-T6),IF(S12&lt;S6,1,0),0)),0)+IF(U12=U9,IF((S12-T12)&lt;(S9-T9),1,IF((S12-T12)=(S9-T9),IF(S12&lt;S9,1,0),0)),0)</f>
        <v>1</v>
      </c>
    </row>
    <row r="13" spans="1:22" ht="19.5" customHeight="1">
      <c r="A13" s="100"/>
      <c r="B13" s="1"/>
      <c r="C13" s="1"/>
      <c r="D13" s="18"/>
      <c r="E13" s="18"/>
      <c r="F13" s="1"/>
      <c r="G13" s="1"/>
      <c r="H13" s="22"/>
      <c r="I13" s="22"/>
      <c r="J13" s="18"/>
      <c r="K13" s="18"/>
      <c r="L13" s="18"/>
      <c r="M13" s="18"/>
      <c r="N13" s="18"/>
      <c r="O13" s="18"/>
      <c r="P13" s="102"/>
      <c r="Q13" s="19"/>
      <c r="R13" s="18"/>
      <c r="S13" s="18"/>
      <c r="T13" s="18"/>
      <c r="U13" s="18"/>
      <c r="V13" s="28"/>
    </row>
    <row r="14" spans="1:22" ht="19.5" customHeight="1">
      <c r="A14" s="51"/>
      <c r="B14" s="1"/>
      <c r="C14" s="1"/>
      <c r="D14" s="1"/>
      <c r="E14" s="1"/>
      <c r="F14" s="1"/>
      <c r="G14" s="1"/>
      <c r="H14" s="1"/>
      <c r="I14" s="1"/>
      <c r="J14" s="22"/>
      <c r="K14" s="23"/>
      <c r="L14" s="1"/>
      <c r="M14" s="1"/>
      <c r="N14" s="1"/>
      <c r="O14" s="1"/>
      <c r="P14" s="46"/>
      <c r="Q14" s="2"/>
      <c r="R14" s="1"/>
      <c r="S14" s="1"/>
      <c r="T14" s="1"/>
      <c r="U14" s="5"/>
      <c r="V14" s="10"/>
    </row>
    <row r="15" spans="1:22" ht="19.5" customHeight="1">
      <c r="A15" s="49"/>
      <c r="B15" s="1"/>
      <c r="C15" s="1"/>
      <c r="D15" s="1"/>
      <c r="E15" s="1"/>
      <c r="F15" s="1"/>
      <c r="G15" s="1"/>
      <c r="H15" s="1"/>
      <c r="I15" s="1"/>
      <c r="J15" s="22"/>
      <c r="K15" s="22"/>
      <c r="L15" s="1"/>
      <c r="M15" s="1"/>
      <c r="N15" s="1"/>
      <c r="O15" s="1"/>
      <c r="P15" s="46">
        <f>SUM(B14&gt;C14,B15&gt;C15,B16&gt;C16,D14&gt;E14,D15&gt;E15,D16&gt;E16,F14&gt;G14,F15&gt;G15,F16&gt;G16,H14&gt;I14,H15&gt;I15,H16&gt;I16,L14&gt;M14,L15&gt;M15,L16&gt;M16,N14&gt;O14,N15&gt;O15,N16&gt;O16)</f>
        <v>0</v>
      </c>
      <c r="Q15" s="3">
        <f>SUM(COUNTA(B14:I16,L14:O16)/2,-P15,-R15)</f>
        <v>0</v>
      </c>
      <c r="R15" s="1">
        <f>SUM(B14&lt;C14,B15&lt;C15,B16&lt;C16,D14&lt;E14,D15&lt;E15,D16&lt;E16,F14&lt;G14,F15&lt;G15,F16&lt;G16,H14&lt;I14,H15&lt;I15,H16&lt;I16,L14&lt;M14,L15&lt;M15,L16&lt;M16,N14&lt;O14,N15&lt;O15,N16&lt;O16)</f>
        <v>0</v>
      </c>
      <c r="S15" s="4">
        <f>SUM(B14,B15,B16,D14,D15,D16,F14,F15,F16,H14,H15,H16,J14,J15,J16,L14,L15,L16,N14,N15,N16)</f>
        <v>0</v>
      </c>
      <c r="T15" s="4">
        <f>SUM(C14,C15,C16,E14,E15,E16,G14,G15,G16,I14,I15,I16,K14,K15,K16,M14,M15,M16,O14,O15,O16)</f>
        <v>0</v>
      </c>
      <c r="U15" s="5">
        <f>SUM(3*P15,Q15)</f>
        <v>0</v>
      </c>
      <c r="V15" s="10">
        <f>1+SUM(U15&lt;U18,U15&lt;U21,U15&lt;U3,U15&lt;U6,U15&lt;U9,U15&lt;U12)+IF(U15=U18,IF((S15-T15)&lt;(S18-T18),1,IF((S15-T15)=(S18-T18),IF(S15&lt;S18,1,0),0)),0)+IF(U15=U21,IF((S15-T15)&lt;(S21-T21),1,IF((S15-T15)=(S21-T21),IF(S15&lt;S21,1,0),0)),0)+IF(U15=U3,IF((S15-T15)&lt;(S3-T3),1,IF((S15-T15)=(S3-T3),IF(S15&lt;S3,1,0),0)),0)+IF(U15=U6,IF((S15-T15)&lt;(S6-T6),1,IF((S15-T15)=(S6-T6),IF(S15&lt;S6,1,0),0)),0)+IF(U15=U9,IF((S15-T15)&lt;(S9-T9),1,IF((S15-T15)=(S9-T9),IF(S15&lt;S9,1,0),0)),0)+IF(U15=U12,IF((S15-T15)&lt;(S12-T12),1,IF((S15-T15)=(S12-T12),IF(S15&lt;S12,1,0),0)),0)</f>
        <v>1</v>
      </c>
    </row>
    <row r="16" spans="1:22" ht="19.5" customHeight="1">
      <c r="A16" s="100"/>
      <c r="B16" s="18"/>
      <c r="C16" s="18"/>
      <c r="D16" s="1"/>
      <c r="E16" s="1"/>
      <c r="F16" s="18"/>
      <c r="G16" s="18"/>
      <c r="H16" s="18"/>
      <c r="I16" s="18"/>
      <c r="J16" s="22"/>
      <c r="K16" s="22"/>
      <c r="L16" s="1"/>
      <c r="M16" s="1"/>
      <c r="N16" s="18"/>
      <c r="O16" s="18"/>
      <c r="P16" s="102"/>
      <c r="Q16" s="19"/>
      <c r="R16" s="18"/>
      <c r="S16" s="18"/>
      <c r="T16" s="18"/>
      <c r="U16" s="18"/>
      <c r="V16" s="28"/>
    </row>
    <row r="17" spans="1:22" ht="19.5" customHeight="1">
      <c r="A17" s="49"/>
      <c r="B17" s="1"/>
      <c r="C17" s="1"/>
      <c r="D17" s="1"/>
      <c r="E17" s="1"/>
      <c r="F17" s="1"/>
      <c r="G17" s="1"/>
      <c r="H17" s="1"/>
      <c r="I17" s="1"/>
      <c r="J17" s="1"/>
      <c r="K17" s="1"/>
      <c r="L17" s="22"/>
      <c r="M17" s="23"/>
      <c r="N17" s="1"/>
      <c r="O17" s="1"/>
      <c r="P17" s="46"/>
      <c r="Q17" s="2"/>
      <c r="R17" s="1"/>
      <c r="S17" s="1"/>
      <c r="T17" s="1"/>
      <c r="U17" s="5"/>
      <c r="V17" s="10"/>
    </row>
    <row r="18" spans="1:22" ht="19.5" customHeight="1">
      <c r="A18" s="51"/>
      <c r="B18" s="1"/>
      <c r="C18" s="1"/>
      <c r="D18" s="1"/>
      <c r="E18" s="1"/>
      <c r="F18" s="1"/>
      <c r="G18" s="1"/>
      <c r="H18" s="1"/>
      <c r="I18" s="1"/>
      <c r="J18" s="1"/>
      <c r="K18" s="1"/>
      <c r="L18" s="22"/>
      <c r="M18" s="22"/>
      <c r="N18" s="1"/>
      <c r="O18" s="1"/>
      <c r="P18" s="46">
        <f>SUM(B17&gt;C17,B18&gt;C18,B19&gt;C19,D17&gt;E17,D18&gt;E18,D19&gt;E19,F17&gt;G17,F18&gt;G18,F19&gt;G19,H17&gt;I17,H18&gt;I18,H19&gt;I19,J17&gt;K17,J18&gt;K18,J19&gt;K19,N17&gt;O17,N18&gt;O18,N19&gt;O19)</f>
        <v>0</v>
      </c>
      <c r="Q18" s="3">
        <f>SUM(COUNTA(B17:K19,N17:O19)/2,-P18,-R18)</f>
        <v>0</v>
      </c>
      <c r="R18" s="1">
        <f>SUM(B17&lt;C17,B18&lt;C18,B19&lt;C19,D17&lt;E17,D18&lt;E18,D19&lt;E19,F17&lt;G17,F18&lt;G18,F19&lt;G19,H17&lt;I17,H18&lt;I18,H19&lt;I19,J17&lt;K17,J18&lt;K18,J19&lt;K19,N17&lt;O17,N18&lt;O18,N19&lt;O19)</f>
        <v>0</v>
      </c>
      <c r="S18" s="4">
        <f>SUM(B17,B18,B19,D17,D18,D19,F17,F18,F19,H17,H18,H19,J17,J18,J19,L17,L18,L19,N17,N18,N19)</f>
        <v>0</v>
      </c>
      <c r="T18" s="4">
        <f>SUM(C17,C18,C19,E17,E18,E19,G17,G18,G19,I17,I18,I19,K17,K18,K19,M17,M18,M19,O17,O18,O19)</f>
        <v>0</v>
      </c>
      <c r="U18" s="5">
        <f>SUM(3*P18,Q18)</f>
        <v>0</v>
      </c>
      <c r="V18" s="10">
        <f>1+SUM(U18&lt;U21,U18&lt;U3,U18&lt;U6,U18&lt;U9,U18&lt;U12,U18&lt;U15)+IF(U18=U21,IF((S18-T18)&lt;(S21-T21),1,IF((S18-T18)=(S21-T21),IF(S18&lt;S21,1,0),0)),0)+IF(U18=U3,IF((S18-T18)&lt;(S3-T3),1,IF((S18-T18)=(S3-T3),IF(S18&lt;S3,1,0),0)),0)+IF(U18=U6,IF((S18-T18)&lt;(S6-T6),1,IF((S18-T18)=(S6-T6),IF(S18&lt;S6,1,0),0)),0)+IF(U18=U9,IF((S18-T18)&lt;(S9-T9),1,IF((S18-T18)=(S9-T9),IF(S18&lt;S9,1,0),0)),0)+IF(U18=U12,IF((S18-T18)&lt;(S12-T12),1,IF((S18-T18)=(S12-T12),IF(S18&lt;S12,1,0),0)),0)+IF(U18=U15,IF((S18-T18)&lt;(S15-T15),1,IF((S18-T18)=(S15-T15),IF(S18&lt;S15,1,0),0)),0)</f>
        <v>1</v>
      </c>
    </row>
    <row r="19" spans="1:22" ht="19.5" customHeight="1">
      <c r="A19" s="100"/>
      <c r="B19" s="18"/>
      <c r="C19" s="18"/>
      <c r="D19" s="18"/>
      <c r="E19" s="18"/>
      <c r="F19" s="18"/>
      <c r="G19" s="18"/>
      <c r="H19" s="18"/>
      <c r="I19" s="18"/>
      <c r="J19" s="1"/>
      <c r="K19" s="1"/>
      <c r="L19" s="22"/>
      <c r="M19" s="22"/>
      <c r="N19" s="1"/>
      <c r="O19" s="1"/>
      <c r="P19" s="102"/>
      <c r="Q19" s="19"/>
      <c r="R19" s="18"/>
      <c r="S19" s="18"/>
      <c r="T19" s="18"/>
      <c r="U19" s="18"/>
      <c r="V19" s="28"/>
    </row>
    <row r="20" spans="1:22" ht="19.5" customHeight="1">
      <c r="A20" s="5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5"/>
      <c r="O20" s="23"/>
      <c r="P20" s="46"/>
      <c r="Q20" s="2"/>
      <c r="R20" s="1"/>
      <c r="S20" s="1"/>
      <c r="T20" s="1"/>
      <c r="U20" s="5"/>
      <c r="V20" s="10"/>
    </row>
    <row r="21" spans="1:22" ht="19.5" customHeight="1">
      <c r="A21" s="5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2"/>
      <c r="O21" s="22"/>
      <c r="P21" s="46">
        <f>SUM(B20&gt;C20,B21&gt;C21,B22&gt;C22,D20&gt;E20,D21&gt;E21,D22&gt;E22,F20&gt;G20,F21&gt;G21,F22&gt;G22,H20&gt;I20,H21&gt;I21,H22&gt;I22,J20&gt;K20,J21&gt;K21,J22&gt;K22,L20&gt;M20,L21&gt;M21,L22&gt;M22)</f>
        <v>0</v>
      </c>
      <c r="Q21" s="3">
        <f>SUM(COUNTA(B20:M22)/2,-P21,-R21)</f>
        <v>0</v>
      </c>
      <c r="R21" s="1">
        <f>SUM(B20&lt;C20,B21&lt;C21,B22&lt;C22,D20&lt;E20,D21&lt;E21,D22&lt;E22,F20&lt;G20,F21&lt;G21,F22&lt;G22,H20&lt;I20,H21&lt;I21,H22&lt;I22,J20&lt;K20,J21&lt;K21,J22&lt;K22,L20&lt;M20,L21&lt;M21,L22&lt;M22,N20&lt;O20,N21&lt;O21,N22&lt;O22)</f>
        <v>0</v>
      </c>
      <c r="S21" s="4">
        <f>SUM(B20,B21,B22,D20,D21,D22,F20,F21,F22,H20,H21,H22,J20,J21,J22,L20,L21,L22,N20,N21,N22)</f>
        <v>0</v>
      </c>
      <c r="T21" s="4">
        <f>SUM(C20,C21,C22,E20,E21,E22,G20,G21,G22,I20,I21,I22,K20,K21,K22,M20,M21,M22,O20,O21,O22)</f>
        <v>0</v>
      </c>
      <c r="U21" s="5">
        <f>SUM(3*P21,Q21)</f>
        <v>0</v>
      </c>
      <c r="V21" s="10">
        <f>1+SUM(U21&lt;U3,U21&lt;U6,U21&lt;U9,U21&lt;U12,U21&lt;U15,U21&lt;U18)+IF(U21=U3,IF((S21-T21)&lt;(S3-T3),1,IF((S21-T21)=(S3-T3),IF(S21&lt;S3,1,0),0)),0)+IF(U21=U6,IF((S21-T21)&lt;(S6-T6),1,IF((S21-T21)=(S6-T6),IF(S21&lt;S6,1,0),0)),0)+IF(U21=U9,IF((S21-T21)&lt;(S9-T9),1,IF((S21-T21)=(S9-T9),IF(S21&lt;S9,1,0),0)),0)+IF(U21=U12,IF((S21-T21)&lt;(S12-T12),1,IF((S21-T21)=(S12-T12),IF(S21&lt;S12,1,0),0)),0)+IF(U21=U15,IF((S21-T21)&lt;(S15-T15),1,IF((S21-T21)=(S15-T15),IF(S21&lt;S15,1,0),0)),0)+IF(U21=U18,IF((S21-T21)&lt;(S18-T18),1,IF((S21-T21)=(S18-T18),IF(S21&lt;S18,1,0),0)),0)</f>
        <v>1</v>
      </c>
    </row>
    <row r="22" spans="1:22" ht="19.5" customHeight="1" thickBot="1">
      <c r="A22" s="101"/>
      <c r="B22" s="20"/>
      <c r="C22" s="20"/>
      <c r="D22" s="13"/>
      <c r="E22" s="13"/>
      <c r="F22" s="20"/>
      <c r="G22" s="20"/>
      <c r="H22" s="20"/>
      <c r="I22" s="20"/>
      <c r="J22" s="20"/>
      <c r="K22" s="20"/>
      <c r="L22" s="13"/>
      <c r="M22" s="13"/>
      <c r="N22" s="26"/>
      <c r="O22" s="26"/>
      <c r="P22" s="103"/>
      <c r="Q22" s="21"/>
      <c r="R22" s="20"/>
      <c r="S22" s="20"/>
      <c r="T22" s="20"/>
      <c r="U22" s="20"/>
      <c r="V22" s="29"/>
    </row>
    <row r="23" spans="1:3" ht="12.75">
      <c r="A23" s="9"/>
      <c r="B23" s="9"/>
      <c r="C23" s="9"/>
    </row>
  </sheetData>
  <sheetProtection/>
  <printOptions gridLines="1" horizontalCentered="1" verticalCentered="1"/>
  <pageMargins left="0.51" right="1.02" top="0.984251968503937" bottom="0.91" header="0.54" footer="0.32"/>
  <pageSetup horizontalDpi="600" verticalDpi="600" orientation="landscape" paperSize="9" r:id="rId2"/>
  <headerFooter alignWithMargins="0">
    <oddFooter>&amp;C&amp;"Times New Roman CE,obyčejné\STAV KE DNI 2.1.2000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27"/>
  <sheetViews>
    <sheetView tabSelected="1" zoomScale="75" zoomScaleNormal="75" zoomScaleSheetLayoutView="85" zoomScalePageLayoutView="0" workbookViewId="0" topLeftCell="A1">
      <selection activeCell="AH9" sqref="AH9"/>
    </sheetView>
  </sheetViews>
  <sheetFormatPr defaultColWidth="9.00390625" defaultRowHeight="12.75"/>
  <cols>
    <col min="1" max="1" width="0.875" style="0" customWidth="1"/>
    <col min="2" max="2" width="7.125" style="0" customWidth="1"/>
    <col min="3" max="3" width="26.00390625" style="0" customWidth="1"/>
    <col min="4" max="4" width="0.2421875" style="0" customWidth="1"/>
    <col min="5" max="5" width="4.75390625" style="0" customWidth="1"/>
    <col min="6" max="6" width="2.25390625" style="0" customWidth="1"/>
    <col min="7" max="8" width="4.75390625" style="0" customWidth="1"/>
    <col min="9" max="9" width="2.25390625" style="0" customWidth="1"/>
    <col min="10" max="11" width="4.75390625" style="0" customWidth="1"/>
    <col min="12" max="12" width="2.25390625" style="0" customWidth="1"/>
    <col min="13" max="14" width="4.75390625" style="0" customWidth="1"/>
    <col min="15" max="15" width="2.25390625" style="0" customWidth="1"/>
    <col min="16" max="17" width="4.75390625" style="0" customWidth="1"/>
    <col min="18" max="18" width="2.25390625" style="0" customWidth="1"/>
    <col min="19" max="20" width="4.75390625" style="0" customWidth="1"/>
    <col min="21" max="21" width="2.25390625" style="0" customWidth="1"/>
    <col min="22" max="23" width="4.75390625" style="0" customWidth="1"/>
    <col min="24" max="24" width="2.25390625" style="0" customWidth="1"/>
    <col min="25" max="26" width="4.75390625" style="0" customWidth="1"/>
    <col min="27" max="27" width="2.25390625" style="0" customWidth="1"/>
    <col min="28" max="29" width="4.75390625" style="0" customWidth="1"/>
    <col min="30" max="30" width="2.25390625" style="0" customWidth="1"/>
    <col min="31" max="32" width="4.75390625" style="0" customWidth="1"/>
    <col min="33" max="33" width="2.25390625" style="0" customWidth="1"/>
    <col min="34" max="34" width="4.75390625" style="0" customWidth="1"/>
    <col min="35" max="35" width="0.2421875" style="0" customWidth="1"/>
    <col min="36" max="36" width="5.375" style="0" customWidth="1"/>
    <col min="37" max="37" width="4.75390625" style="0" customWidth="1"/>
    <col min="38" max="38" width="5.25390625" style="0" customWidth="1"/>
    <col min="39" max="39" width="6.375" style="0" customWidth="1"/>
    <col min="40" max="40" width="0.875" style="0" customWidth="1"/>
    <col min="41" max="41" width="6.375" style="0" customWidth="1"/>
    <col min="42" max="42" width="7.125" style="0" customWidth="1"/>
  </cols>
  <sheetData>
    <row r="1" spans="3:34" ht="25.5" customHeight="1">
      <c r="C1" s="113"/>
      <c r="D1" s="113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AH1" s="113"/>
    </row>
    <row r="2" spans="3:41" ht="40.5" customHeight="1">
      <c r="C2" s="312" t="s">
        <v>35</v>
      </c>
      <c r="D2" s="312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1" t="s">
        <v>36</v>
      </c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</row>
    <row r="3" spans="2:42" ht="17.25" customHeight="1" thickBot="1">
      <c r="B3" s="114"/>
      <c r="C3" s="114"/>
      <c r="D3" s="114"/>
      <c r="E3" s="201"/>
      <c r="F3" s="139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1"/>
      <c r="AK3" s="140"/>
      <c r="AL3" s="114"/>
      <c r="AM3" s="114"/>
      <c r="AN3" s="114"/>
      <c r="AO3" s="114"/>
      <c r="AP3" s="114"/>
    </row>
    <row r="4" spans="2:42" ht="25.5" customHeight="1">
      <c r="B4" s="317" t="s">
        <v>16</v>
      </c>
      <c r="C4" s="318"/>
      <c r="D4" s="234"/>
      <c r="E4" s="314" t="s">
        <v>23</v>
      </c>
      <c r="F4" s="315"/>
      <c r="G4" s="316"/>
      <c r="H4" s="314" t="s">
        <v>25</v>
      </c>
      <c r="I4" s="315"/>
      <c r="J4" s="316"/>
      <c r="K4" s="314" t="s">
        <v>22</v>
      </c>
      <c r="L4" s="315"/>
      <c r="M4" s="316"/>
      <c r="N4" s="314" t="s">
        <v>29</v>
      </c>
      <c r="O4" s="315"/>
      <c r="P4" s="316"/>
      <c r="Q4" s="314" t="s">
        <v>17</v>
      </c>
      <c r="R4" s="315"/>
      <c r="S4" s="316"/>
      <c r="T4" s="314" t="s">
        <v>19</v>
      </c>
      <c r="U4" s="315"/>
      <c r="V4" s="316"/>
      <c r="W4" s="314" t="s">
        <v>7</v>
      </c>
      <c r="X4" s="315"/>
      <c r="Y4" s="316"/>
      <c r="Z4" s="314" t="s">
        <v>32</v>
      </c>
      <c r="AA4" s="315"/>
      <c r="AB4" s="316"/>
      <c r="AC4" s="314" t="s">
        <v>28</v>
      </c>
      <c r="AD4" s="315"/>
      <c r="AE4" s="316"/>
      <c r="AF4" s="314" t="s">
        <v>20</v>
      </c>
      <c r="AG4" s="315"/>
      <c r="AH4" s="316"/>
      <c r="AI4" s="235" t="s">
        <v>6</v>
      </c>
      <c r="AJ4" s="236">
        <v>1</v>
      </c>
      <c r="AK4" s="237">
        <v>0</v>
      </c>
      <c r="AL4" s="237">
        <v>2</v>
      </c>
      <c r="AM4" s="238" t="s">
        <v>0</v>
      </c>
      <c r="AN4" s="239"/>
      <c r="AO4" s="240"/>
      <c r="AP4" s="241" t="s">
        <v>4</v>
      </c>
    </row>
    <row r="5" spans="2:42" ht="0.75" customHeight="1">
      <c r="B5" s="253"/>
      <c r="C5" s="254"/>
      <c r="D5" s="254"/>
      <c r="E5" s="255"/>
      <c r="F5" s="256"/>
      <c r="G5" s="256"/>
      <c r="H5" s="255"/>
      <c r="I5" s="256"/>
      <c r="J5" s="256"/>
      <c r="K5" s="255"/>
      <c r="L5" s="256"/>
      <c r="M5" s="256"/>
      <c r="N5" s="255"/>
      <c r="O5" s="256"/>
      <c r="P5" s="256"/>
      <c r="Q5" s="255"/>
      <c r="R5" s="256"/>
      <c r="S5" s="256"/>
      <c r="T5" s="256"/>
      <c r="U5" s="256"/>
      <c r="V5" s="256"/>
      <c r="W5" s="255"/>
      <c r="X5" s="256"/>
      <c r="Y5" s="256"/>
      <c r="Z5" s="255"/>
      <c r="AA5" s="257"/>
      <c r="AB5" s="257"/>
      <c r="AC5" s="255"/>
      <c r="AD5" s="256"/>
      <c r="AE5" s="256"/>
      <c r="AF5" s="255"/>
      <c r="AG5" s="256"/>
      <c r="AH5" s="256"/>
      <c r="AI5" s="255"/>
      <c r="AJ5" s="258"/>
      <c r="AK5" s="258"/>
      <c r="AL5" s="258"/>
      <c r="AM5" s="259"/>
      <c r="AN5" s="259"/>
      <c r="AO5" s="259"/>
      <c r="AP5" s="260"/>
    </row>
    <row r="6" spans="2:42" ht="21.75" customHeight="1">
      <c r="B6" s="117" t="s">
        <v>8</v>
      </c>
      <c r="C6" s="309" t="s">
        <v>31</v>
      </c>
      <c r="D6" s="228"/>
      <c r="E6" s="261"/>
      <c r="F6" s="171" t="s">
        <v>23</v>
      </c>
      <c r="G6" s="263"/>
      <c r="H6" s="264">
        <v>10</v>
      </c>
      <c r="I6" s="265" t="s">
        <v>3</v>
      </c>
      <c r="J6" s="265">
        <v>3</v>
      </c>
      <c r="K6" s="264">
        <v>9</v>
      </c>
      <c r="L6" s="265" t="s">
        <v>3</v>
      </c>
      <c r="M6" s="266">
        <v>6</v>
      </c>
      <c r="N6" s="293">
        <v>3</v>
      </c>
      <c r="O6" s="265" t="s">
        <v>3</v>
      </c>
      <c r="P6" s="265">
        <v>8</v>
      </c>
      <c r="Q6" s="290">
        <v>5</v>
      </c>
      <c r="R6" s="291" t="s">
        <v>3</v>
      </c>
      <c r="S6" s="187">
        <v>5</v>
      </c>
      <c r="T6" s="264">
        <v>7</v>
      </c>
      <c r="U6" s="265" t="s">
        <v>3</v>
      </c>
      <c r="V6" s="266">
        <v>2</v>
      </c>
      <c r="W6" s="195">
        <v>6</v>
      </c>
      <c r="X6" s="196" t="s">
        <v>3</v>
      </c>
      <c r="Y6" s="197">
        <v>0</v>
      </c>
      <c r="Z6" s="294">
        <v>11</v>
      </c>
      <c r="AA6" s="291" t="s">
        <v>3</v>
      </c>
      <c r="AB6" s="180">
        <v>4</v>
      </c>
      <c r="AC6" s="268">
        <v>13</v>
      </c>
      <c r="AD6" s="292" t="s">
        <v>3</v>
      </c>
      <c r="AE6" s="267">
        <v>7</v>
      </c>
      <c r="AF6" s="195">
        <v>17</v>
      </c>
      <c r="AG6" s="196" t="s">
        <v>3</v>
      </c>
      <c r="AH6" s="196">
        <v>1</v>
      </c>
      <c r="AI6" s="148"/>
      <c r="AJ6" s="164"/>
      <c r="AK6" s="151"/>
      <c r="AL6" s="123"/>
      <c r="AM6" s="124"/>
      <c r="AN6" s="125"/>
      <c r="AO6" s="123"/>
      <c r="AP6" s="127"/>
    </row>
    <row r="7" spans="2:42" ht="21.75" customHeight="1">
      <c r="B7" s="120" t="s">
        <v>10</v>
      </c>
      <c r="C7" s="310"/>
      <c r="D7" s="227"/>
      <c r="E7" s="277"/>
      <c r="F7" s="152"/>
      <c r="G7" s="270"/>
      <c r="H7" s="279"/>
      <c r="I7" s="271"/>
      <c r="J7" s="271"/>
      <c r="K7" s="279"/>
      <c r="L7" s="271"/>
      <c r="M7" s="280"/>
      <c r="N7" s="183"/>
      <c r="O7" s="271"/>
      <c r="P7" s="271"/>
      <c r="Q7" s="191"/>
      <c r="R7" s="192"/>
      <c r="S7" s="193"/>
      <c r="T7" s="279"/>
      <c r="U7" s="271"/>
      <c r="V7" s="280"/>
      <c r="W7" s="191"/>
      <c r="X7" s="192"/>
      <c r="Y7" s="193"/>
      <c r="Z7" s="281"/>
      <c r="AA7" s="192"/>
      <c r="AB7" s="192"/>
      <c r="AC7" s="281"/>
      <c r="AD7" s="285"/>
      <c r="AE7" s="286"/>
      <c r="AF7" s="191"/>
      <c r="AG7" s="192"/>
      <c r="AH7" s="192"/>
      <c r="AI7" s="157"/>
      <c r="AJ7" s="232">
        <f>SUM(E6&gt;G6,E7&gt;G7,H6&gt;J6,H7&gt;J7,K6&gt;M6,K7&gt;M7,N6&gt;P6,N7&gt;P7,Q6&gt;S6,Q7&gt;S7,T6&gt;V6,T7&gt;V7,W6&gt;Y6,W7&gt;Y7,Z6&gt;AB6,Z7&gt;AB7,AC6&gt;AE6,AC7&gt;AE7,AF6&gt;AH6,AF7&gt;AH7)</f>
        <v>7</v>
      </c>
      <c r="AK7" s="156">
        <f>SUM(COUNTA(E6:AH7)/3,-AJ7,-AL7,)</f>
        <v>1.333333333333334</v>
      </c>
      <c r="AL7" s="122">
        <f>SUM(E6&lt;G6,E7&lt;G7,H6&lt;J6,H7&lt;J7,K6&lt;M6,K7&lt;M7,N6&lt;P6,N7&lt;P7,Q6&lt;S6,Q7&lt;S7,T6&lt;V6,T7&lt;V7,W6&lt;Y6,W7&lt;Y7,Z6&lt;AB6,Z7&lt;AB7,AC6&lt;AE6,AC7&lt;AE7,AF6&lt;AH6,AF7&lt;AH7)</f>
        <v>1</v>
      </c>
      <c r="AM7" s="116">
        <f>SUM(E6,E7,H6,H7,K6,K7,N6,N7,Q6,Q7,T6,T7,W6,W7,Z6,Z7,AC6,AC7,AF6,AF7)</f>
        <v>81</v>
      </c>
      <c r="AN7" s="116" t="s">
        <v>3</v>
      </c>
      <c r="AO7" s="116">
        <f>SUM(G6,G7,J6,J7,M6,M7,P6,P7,S6,S7,V6,V7,Y6,Y7,AB6,AB7,AE6,AE7,AH6,AH7)</f>
        <v>36</v>
      </c>
      <c r="AP7" s="119">
        <f>SUM(3*AJ7,AK7)</f>
        <v>22.333333333333336</v>
      </c>
    </row>
    <row r="8" spans="2:42" ht="21.75" customHeight="1">
      <c r="B8" s="117" t="s">
        <v>9</v>
      </c>
      <c r="C8" s="309" t="s">
        <v>26</v>
      </c>
      <c r="D8" s="228"/>
      <c r="E8" s="295">
        <v>3</v>
      </c>
      <c r="F8" s="284" t="s">
        <v>3</v>
      </c>
      <c r="G8" s="296">
        <v>10</v>
      </c>
      <c r="H8" s="272"/>
      <c r="I8" s="273" t="s">
        <v>25</v>
      </c>
      <c r="J8" s="274"/>
      <c r="K8" s="276">
        <v>5</v>
      </c>
      <c r="L8" s="283" t="s">
        <v>3</v>
      </c>
      <c r="M8" s="275">
        <v>3</v>
      </c>
      <c r="N8" s="186">
        <v>4</v>
      </c>
      <c r="O8" s="180" t="s">
        <v>3</v>
      </c>
      <c r="P8" s="180">
        <v>1</v>
      </c>
      <c r="Q8" s="186">
        <v>6</v>
      </c>
      <c r="R8" s="180" t="s">
        <v>3</v>
      </c>
      <c r="S8" s="187">
        <v>4</v>
      </c>
      <c r="T8" s="179">
        <v>9</v>
      </c>
      <c r="U8" s="194" t="s">
        <v>3</v>
      </c>
      <c r="V8" s="181">
        <v>4</v>
      </c>
      <c r="W8" s="179">
        <v>5</v>
      </c>
      <c r="X8" s="194" t="s">
        <v>3</v>
      </c>
      <c r="Y8" s="181">
        <v>4</v>
      </c>
      <c r="Z8" s="179">
        <v>10</v>
      </c>
      <c r="AA8" s="194" t="s">
        <v>3</v>
      </c>
      <c r="AB8" s="194">
        <v>10</v>
      </c>
      <c r="AC8" s="186">
        <v>5</v>
      </c>
      <c r="AD8" s="180" t="s">
        <v>3</v>
      </c>
      <c r="AE8" s="187">
        <v>5</v>
      </c>
      <c r="AF8" s="186">
        <v>16</v>
      </c>
      <c r="AG8" s="180" t="s">
        <v>3</v>
      </c>
      <c r="AH8" s="180">
        <v>3</v>
      </c>
      <c r="AI8" s="148"/>
      <c r="AJ8" s="164"/>
      <c r="AK8" s="151"/>
      <c r="AL8" s="123"/>
      <c r="AM8" s="124"/>
      <c r="AN8" s="125"/>
      <c r="AO8" s="123"/>
      <c r="AP8" s="127"/>
    </row>
    <row r="9" spans="2:42" ht="21.75" customHeight="1">
      <c r="B9" s="120" t="s">
        <v>8</v>
      </c>
      <c r="C9" s="310"/>
      <c r="D9" s="227"/>
      <c r="E9" s="281"/>
      <c r="F9" s="285"/>
      <c r="G9" s="286"/>
      <c r="H9" s="277"/>
      <c r="I9" s="269"/>
      <c r="J9" s="270"/>
      <c r="K9" s="183"/>
      <c r="L9" s="184"/>
      <c r="M9" s="185"/>
      <c r="N9" s="279"/>
      <c r="O9" s="271"/>
      <c r="P9" s="271"/>
      <c r="Q9" s="191"/>
      <c r="R9" s="192"/>
      <c r="S9" s="193"/>
      <c r="T9" s="279"/>
      <c r="U9" s="271"/>
      <c r="V9" s="280"/>
      <c r="W9" s="279"/>
      <c r="X9" s="271"/>
      <c r="Y9" s="280"/>
      <c r="Z9" s="279"/>
      <c r="AA9" s="271"/>
      <c r="AB9" s="271"/>
      <c r="AC9" s="191"/>
      <c r="AD9" s="192"/>
      <c r="AE9" s="193"/>
      <c r="AF9" s="191"/>
      <c r="AG9" s="192"/>
      <c r="AH9" s="192"/>
      <c r="AI9" s="157"/>
      <c r="AJ9" s="232">
        <f>SUM(E8&gt;G8,E9&gt;G9,H8&gt;J8,H9&gt;J9,K8&gt;M8,K9&gt;M9,N8&gt;P8,N9&gt;P9,Q8&gt;S8,Q9&gt;S9,T8&gt;V8,T9&gt;V9,W8&gt;Y8,W9&gt;Y9,Z8&gt;AB8,Z9&gt;AB9,AC8&gt;AE8,AC9&gt;AE9,AF8&gt;AH8,AF9&gt;AH9)</f>
        <v>6</v>
      </c>
      <c r="AK9" s="156">
        <f>SUM(COUNTA(E8:AH9)/3,-AJ9,-AL9,)</f>
        <v>2.333333333333334</v>
      </c>
      <c r="AL9" s="122">
        <f>SUM(E8&lt;G8,E9&lt;G9,H8&lt;J8,H9&lt;J9,K8&lt;M8,K9&lt;M9,N8&lt;P8,N9&lt;P9,Q8&lt;S8,Q9&lt;S9,T8&lt;V8,T9&lt;V9,W8&lt;Y8,W9&lt;Y9,Z8&lt;AB8,Z9&lt;AB9,AC8&lt;AE8,AC9&lt;AE9,AF8&lt;AH8,AF9&lt;AH9)</f>
        <v>1</v>
      </c>
      <c r="AM9" s="116">
        <f>SUM(E8,E9,H8,H9,K8,K9,N8,N9,Q8,Q9,T8,T9,W8,W9,Z8,Z9,AC8,AC9,AF8,AF9)</f>
        <v>63</v>
      </c>
      <c r="AN9" s="116" t="s">
        <v>3</v>
      </c>
      <c r="AO9" s="116">
        <f>SUM(G8,G9,J8,J9,M8,M9,P8,P9,S8,S9,V8,V9,Y8,Y9,AB8,AB9,AE8,AE9,AH8,AH9)</f>
        <v>44</v>
      </c>
      <c r="AP9" s="119">
        <f>SUM(3*AJ9,AK9)</f>
        <v>20.333333333333336</v>
      </c>
    </row>
    <row r="10" spans="2:42" ht="21.75" customHeight="1">
      <c r="B10" s="118" t="s">
        <v>10</v>
      </c>
      <c r="C10" s="309" t="s">
        <v>21</v>
      </c>
      <c r="D10" s="228"/>
      <c r="E10" s="186">
        <v>6</v>
      </c>
      <c r="F10" s="180" t="s">
        <v>3</v>
      </c>
      <c r="G10" s="187">
        <v>9</v>
      </c>
      <c r="H10" s="186">
        <v>3</v>
      </c>
      <c r="I10" s="180" t="s">
        <v>3</v>
      </c>
      <c r="J10" s="180">
        <v>5</v>
      </c>
      <c r="K10" s="272"/>
      <c r="L10" s="301" t="s">
        <v>22</v>
      </c>
      <c r="M10" s="274"/>
      <c r="N10" s="287">
        <v>7</v>
      </c>
      <c r="O10" s="288" t="s">
        <v>3</v>
      </c>
      <c r="P10" s="289">
        <v>7</v>
      </c>
      <c r="Q10" s="194">
        <v>8</v>
      </c>
      <c r="R10" s="194" t="s">
        <v>3</v>
      </c>
      <c r="S10" s="181">
        <v>6</v>
      </c>
      <c r="T10" s="186">
        <v>3</v>
      </c>
      <c r="U10" s="180" t="s">
        <v>3</v>
      </c>
      <c r="V10" s="187">
        <v>8</v>
      </c>
      <c r="W10" s="276">
        <v>5</v>
      </c>
      <c r="X10" s="283" t="s">
        <v>3</v>
      </c>
      <c r="Y10" s="275">
        <v>4</v>
      </c>
      <c r="Z10" s="284">
        <v>4</v>
      </c>
      <c r="AA10" s="180" t="s">
        <v>3</v>
      </c>
      <c r="AB10" s="180">
        <v>3</v>
      </c>
      <c r="AC10" s="276">
        <v>14</v>
      </c>
      <c r="AD10" s="283" t="s">
        <v>3</v>
      </c>
      <c r="AE10" s="275">
        <v>3</v>
      </c>
      <c r="AF10" s="179">
        <v>8</v>
      </c>
      <c r="AG10" s="194" t="s">
        <v>3</v>
      </c>
      <c r="AH10" s="194">
        <v>4</v>
      </c>
      <c r="AI10" s="148"/>
      <c r="AJ10" s="164"/>
      <c r="AK10" s="164"/>
      <c r="AL10" s="126"/>
      <c r="AM10" s="125"/>
      <c r="AN10" s="125"/>
      <c r="AO10" s="125"/>
      <c r="AP10" s="127"/>
    </row>
    <row r="11" spans="2:42" ht="21.75" customHeight="1">
      <c r="B11" s="120" t="s">
        <v>13</v>
      </c>
      <c r="C11" s="310"/>
      <c r="D11" s="227"/>
      <c r="E11" s="191"/>
      <c r="F11" s="192"/>
      <c r="G11" s="193"/>
      <c r="H11" s="191"/>
      <c r="I11" s="192"/>
      <c r="J11" s="192"/>
      <c r="K11" s="277"/>
      <c r="L11" s="269"/>
      <c r="M11" s="270"/>
      <c r="N11" s="281"/>
      <c r="O11" s="192"/>
      <c r="P11" s="192"/>
      <c r="Q11" s="279"/>
      <c r="R11" s="271"/>
      <c r="S11" s="280"/>
      <c r="T11" s="191"/>
      <c r="U11" s="192"/>
      <c r="V11" s="193"/>
      <c r="W11" s="279"/>
      <c r="X11" s="271"/>
      <c r="Y11" s="280"/>
      <c r="Z11" s="281"/>
      <c r="AA11" s="192"/>
      <c r="AB11" s="192"/>
      <c r="AC11" s="183"/>
      <c r="AD11" s="184"/>
      <c r="AE11" s="185"/>
      <c r="AF11" s="279"/>
      <c r="AG11" s="271"/>
      <c r="AH11" s="271"/>
      <c r="AI11" s="157"/>
      <c r="AJ11" s="232">
        <f>SUM(E10&gt;G10,E11&gt;G11,H10&gt;J10,H11&gt;J11,K10&gt;M10,K11&gt;M11,N10&gt;P10,N11&gt;P11,Q10&gt;S10,Q11&gt;S11,T10&gt;V10,T11&gt;V11,W10&gt;Y10,W11&gt;Y11,Z10&gt;AB10,Z11&gt;AB11,AC10&gt;AE10,AC11&gt;AE11,AF10&gt;AH10,AF11&gt;AH11)</f>
        <v>5</v>
      </c>
      <c r="AK11" s="156">
        <f>SUM(COUNTA(E10:AH11)/3,-AJ11,-AL11,)</f>
        <v>1.333333333333334</v>
      </c>
      <c r="AL11" s="122">
        <f>SUM(E10&lt;G10,E11&lt;G11,H10&lt;J10,H11&lt;J11,K10&lt;M10,K11&lt;M11,N10&lt;P10,N11&lt;P11,Q10&lt;S10,Q11&lt;S11,T10&lt;V10,T11&lt;V11,W10&lt;Y10,W11&lt;Y11,Z10&lt;AB10,Z11&lt;AB11,AC10&lt;AE10,AC11&lt;AE11,AF10&lt;AH10,AF11&lt;AH11)</f>
        <v>3</v>
      </c>
      <c r="AM11" s="116">
        <f>SUM(E10,E11,H10,H11,K10,K11,N10,N11,Q10,Q11,T10,T11,W10,W11,Z10,Z11,AC10,AC11,AF10,AF11)</f>
        <v>58</v>
      </c>
      <c r="AN11" s="116" t="s">
        <v>3</v>
      </c>
      <c r="AO11" s="116">
        <f>SUM(G10,G11,J10,J11,M10,M11,P10,P11,S10,S11,V10,V11,Y10,Y11,AB10,AB11,AE10,AE11,AH10,AH11)</f>
        <v>49</v>
      </c>
      <c r="AP11" s="119">
        <f>SUM(3*AJ11,AK11)</f>
        <v>16.333333333333336</v>
      </c>
    </row>
    <row r="12" spans="2:42" ht="21.75" customHeight="1">
      <c r="B12" s="117" t="s">
        <v>11</v>
      </c>
      <c r="C12" s="309" t="s">
        <v>30</v>
      </c>
      <c r="D12" s="226"/>
      <c r="E12" s="186">
        <v>8</v>
      </c>
      <c r="F12" s="180" t="s">
        <v>3</v>
      </c>
      <c r="G12" s="187">
        <v>3</v>
      </c>
      <c r="H12" s="186">
        <v>1</v>
      </c>
      <c r="I12" s="180" t="s">
        <v>3</v>
      </c>
      <c r="J12" s="180">
        <v>4</v>
      </c>
      <c r="K12" s="179">
        <v>7</v>
      </c>
      <c r="L12" s="194" t="s">
        <v>3</v>
      </c>
      <c r="M12" s="181">
        <v>7</v>
      </c>
      <c r="N12" s="272"/>
      <c r="O12" s="301" t="s">
        <v>29</v>
      </c>
      <c r="P12" s="282"/>
      <c r="Q12" s="195">
        <v>7</v>
      </c>
      <c r="R12" s="196" t="s">
        <v>3</v>
      </c>
      <c r="S12" s="197">
        <v>4</v>
      </c>
      <c r="T12" s="276">
        <v>3</v>
      </c>
      <c r="U12" s="194" t="s">
        <v>3</v>
      </c>
      <c r="V12" s="275">
        <v>4</v>
      </c>
      <c r="W12" s="179">
        <v>4</v>
      </c>
      <c r="X12" s="194" t="s">
        <v>3</v>
      </c>
      <c r="Y12" s="181">
        <v>8</v>
      </c>
      <c r="Z12" s="264">
        <v>4</v>
      </c>
      <c r="AA12" s="265" t="s">
        <v>3</v>
      </c>
      <c r="AB12" s="265">
        <v>3</v>
      </c>
      <c r="AC12" s="179">
        <v>10</v>
      </c>
      <c r="AD12" s="194" t="s">
        <v>3</v>
      </c>
      <c r="AE12" s="181">
        <v>8</v>
      </c>
      <c r="AF12" s="295">
        <v>7</v>
      </c>
      <c r="AG12" s="180" t="s">
        <v>3</v>
      </c>
      <c r="AH12" s="180">
        <v>2</v>
      </c>
      <c r="AI12" s="167"/>
      <c r="AJ12" s="233"/>
      <c r="AK12" s="176"/>
      <c r="AL12" s="129"/>
      <c r="AM12" s="130"/>
      <c r="AN12" s="131"/>
      <c r="AO12" s="129"/>
      <c r="AP12" s="128"/>
    </row>
    <row r="13" spans="2:42" ht="21.75" customHeight="1">
      <c r="B13" s="120" t="s">
        <v>37</v>
      </c>
      <c r="C13" s="308"/>
      <c r="D13" s="227"/>
      <c r="E13" s="264"/>
      <c r="F13" s="265"/>
      <c r="G13" s="266"/>
      <c r="H13" s="264"/>
      <c r="I13" s="265"/>
      <c r="J13" s="266"/>
      <c r="K13" s="268"/>
      <c r="L13" s="196"/>
      <c r="M13" s="197"/>
      <c r="N13" s="261"/>
      <c r="O13" s="278"/>
      <c r="P13" s="278"/>
      <c r="Q13" s="191"/>
      <c r="R13" s="192"/>
      <c r="S13" s="193"/>
      <c r="T13" s="195"/>
      <c r="U13" s="292"/>
      <c r="V13" s="267"/>
      <c r="W13" s="195"/>
      <c r="X13" s="196"/>
      <c r="Y13" s="197"/>
      <c r="Z13" s="279"/>
      <c r="AA13" s="271"/>
      <c r="AB13" s="271"/>
      <c r="AC13" s="195"/>
      <c r="AD13" s="196"/>
      <c r="AE13" s="197"/>
      <c r="AF13" s="293"/>
      <c r="AG13" s="265"/>
      <c r="AH13" s="266"/>
      <c r="AI13" s="157"/>
      <c r="AJ13" s="232">
        <f>SUM(E12&gt;G12,E13&gt;G13,H12&gt;J12,H13&gt;J13,K12&gt;M12,K13&gt;M13,N12&gt;P12,N13&gt;P13,Q12&gt;S12,Q13&gt;S13,T12&gt;V12,T13&gt;V13,W12&gt;Y12,W13&gt;Y13,Z12&gt;AB12,Z13&gt;AB13,AC12&gt;AE12,AC13&gt;AE13,AF12&gt;AH12,AF13&gt;AH13)</f>
        <v>5</v>
      </c>
      <c r="AK13" s="156">
        <f>SUM(COUNTA(E12:AH13)/3,-AJ13,-AL13,)</f>
        <v>1.333333333333334</v>
      </c>
      <c r="AL13" s="122">
        <f>SUM(E12&lt;G12,E13&lt;G13,H12&lt;J12,H13&lt;J13,K12&lt;M12,K13&lt;M13,N12&lt;P12,N13&lt;P13,Q12&lt;S12,Q13&lt;S13,T12&lt;V12,T13&lt;V13,W12&lt;Y12,W13&lt;Y13,Z12&lt;AB12,Z13&lt;AB13,AC12&lt;AE12,AC13&lt;AE13,AF12&lt;AH12,AF13&lt;AH13)</f>
        <v>3</v>
      </c>
      <c r="AM13" s="116">
        <f>SUM(E12,E13,H12,H13,K12,K13,N12,N13,Q12,Q13,T12,T13,W12,W13,Z12,Z13,AC12,AC13,AF12,AF13)</f>
        <v>51</v>
      </c>
      <c r="AN13" s="116" t="s">
        <v>3</v>
      </c>
      <c r="AO13" s="116">
        <f>SUM(G12,G13,J12,J13,M12,M13,P12,P13,S12,S13,V12,V13,Y12,Y13,AB12,AB13,AE12,AE13,AH12,AH13)</f>
        <v>43</v>
      </c>
      <c r="AP13" s="119">
        <f>SUM(3*AJ13,AK13)</f>
        <v>16.333333333333336</v>
      </c>
    </row>
    <row r="14" spans="2:42" ht="21.75" customHeight="1">
      <c r="B14" s="117" t="s">
        <v>12</v>
      </c>
      <c r="C14" s="307" t="s">
        <v>18</v>
      </c>
      <c r="D14" s="226"/>
      <c r="E14" s="173">
        <v>5</v>
      </c>
      <c r="F14" s="174" t="s">
        <v>3</v>
      </c>
      <c r="G14" s="175">
        <v>5</v>
      </c>
      <c r="H14" s="173">
        <v>4</v>
      </c>
      <c r="I14" s="174" t="s">
        <v>3</v>
      </c>
      <c r="J14" s="175">
        <v>6</v>
      </c>
      <c r="K14" s="167">
        <v>6</v>
      </c>
      <c r="L14" s="168" t="s">
        <v>3</v>
      </c>
      <c r="M14" s="169">
        <v>8</v>
      </c>
      <c r="N14" s="173">
        <v>4</v>
      </c>
      <c r="O14" s="174" t="s">
        <v>3</v>
      </c>
      <c r="P14" s="175">
        <v>7</v>
      </c>
      <c r="Q14" s="170"/>
      <c r="R14" s="262" t="s">
        <v>17</v>
      </c>
      <c r="S14" s="172"/>
      <c r="T14" s="204">
        <v>4</v>
      </c>
      <c r="U14" s="205" t="s">
        <v>3</v>
      </c>
      <c r="V14" s="205">
        <v>4</v>
      </c>
      <c r="W14" s="167">
        <v>5</v>
      </c>
      <c r="X14" s="168" t="s">
        <v>3</v>
      </c>
      <c r="Y14" s="169">
        <v>4</v>
      </c>
      <c r="Z14" s="138">
        <v>14</v>
      </c>
      <c r="AA14" s="168" t="s">
        <v>3</v>
      </c>
      <c r="AB14" s="168">
        <v>1</v>
      </c>
      <c r="AC14" s="167">
        <v>9</v>
      </c>
      <c r="AD14" s="168" t="s">
        <v>3</v>
      </c>
      <c r="AE14" s="137">
        <v>6</v>
      </c>
      <c r="AF14" s="173">
        <v>9</v>
      </c>
      <c r="AG14" s="174" t="s">
        <v>3</v>
      </c>
      <c r="AH14" s="175">
        <v>3</v>
      </c>
      <c r="AI14" s="173"/>
      <c r="AJ14" s="233"/>
      <c r="AK14" s="176"/>
      <c r="AL14" s="129"/>
      <c r="AM14" s="130"/>
      <c r="AN14" s="131"/>
      <c r="AO14" s="129"/>
      <c r="AP14" s="128"/>
    </row>
    <row r="15" spans="2:42" ht="21.75" customHeight="1">
      <c r="B15" s="252" t="s">
        <v>9</v>
      </c>
      <c r="C15" s="308"/>
      <c r="D15" s="227"/>
      <c r="E15" s="153"/>
      <c r="F15" s="153"/>
      <c r="G15" s="153"/>
      <c r="H15" s="153"/>
      <c r="I15" s="153"/>
      <c r="J15" s="153"/>
      <c r="K15" s="157"/>
      <c r="L15" s="155"/>
      <c r="M15" s="155"/>
      <c r="N15" s="153"/>
      <c r="O15" s="153"/>
      <c r="P15" s="153"/>
      <c r="Q15" s="152"/>
      <c r="R15" s="202"/>
      <c r="S15" s="160"/>
      <c r="T15" s="249"/>
      <c r="U15" s="250"/>
      <c r="V15" s="250"/>
      <c r="W15" s="155"/>
      <c r="X15" s="155"/>
      <c r="Y15" s="155"/>
      <c r="Z15" s="155"/>
      <c r="AA15" s="155"/>
      <c r="AB15" s="155"/>
      <c r="AC15" s="155"/>
      <c r="AD15" s="155"/>
      <c r="AE15" s="155"/>
      <c r="AF15" s="153"/>
      <c r="AG15" s="153"/>
      <c r="AH15" s="153"/>
      <c r="AI15" s="154"/>
      <c r="AJ15" s="232">
        <f>SUM(E14&gt;G14,E15&gt;G15,H14&gt;J14,H15&gt;J15,K14&gt;M14,K15&gt;M15,N14&gt;P14,N15&gt;P15,Q14&gt;S14,Q15&gt;S15,T14&gt;V14,T15&gt;V15,W14&gt;Y14,W15&gt;Y15,Z14&gt;AB14,Z15&gt;AB15,AC14&gt;AE14,AC15&gt;AE15,AF14&gt;AH14,AF15&gt;AH15)</f>
        <v>4</v>
      </c>
      <c r="AK15" s="156">
        <f>SUM(COUNTA(E14:AH15)/3,-AJ15,-AL15,)</f>
        <v>2.333333333333334</v>
      </c>
      <c r="AL15" s="122">
        <f>SUM(E14&lt;G14,E15&lt;G15,H14&lt;J14,H15&lt;J15,K14&lt;M14,K15&lt;M15,N14&lt;P14,N15&lt;P15,Q14&lt;S14,Q15&lt;S15,T14&lt;V14,T15&lt;V15,W14&lt;Y14,W15&lt;Y15,Z14&lt;AB14,Z15&lt;AB15,AC14&lt;AE14,AC15&lt;AE15,AF14&lt;AH14,AF15&lt;AH15)</f>
        <v>3</v>
      </c>
      <c r="AM15" s="116">
        <f>SUM(E14,E15,H14,H15,K14,K15,N14,N15,Q14,Q15,T14,T15,W14,W15,Z14,Z15,AC14,AC15,AF14,AF15)</f>
        <v>60</v>
      </c>
      <c r="AN15" s="116" t="s">
        <v>3</v>
      </c>
      <c r="AO15" s="116">
        <f>SUM(G14,G15,J14,J15,M14,M15,P14,P15,S14,S15,V14,V15,Y14,Y15,AB14,AB15,AE14,AE15,AH14,AH15)</f>
        <v>44</v>
      </c>
      <c r="AP15" s="119">
        <f>SUM(3*AJ15,AK15)</f>
        <v>14.333333333333334</v>
      </c>
    </row>
    <row r="16" spans="2:42" ht="21.75" customHeight="1">
      <c r="B16" s="117" t="s">
        <v>13</v>
      </c>
      <c r="C16" s="309" t="s">
        <v>19</v>
      </c>
      <c r="D16" s="229"/>
      <c r="E16" s="148">
        <v>2</v>
      </c>
      <c r="F16" s="136" t="s">
        <v>3</v>
      </c>
      <c r="G16" s="149">
        <v>7</v>
      </c>
      <c r="H16" s="148">
        <v>4</v>
      </c>
      <c r="I16" s="136" t="s">
        <v>3</v>
      </c>
      <c r="J16" s="149">
        <v>9</v>
      </c>
      <c r="K16" s="145">
        <v>8</v>
      </c>
      <c r="L16" s="146" t="s">
        <v>3</v>
      </c>
      <c r="M16" s="147">
        <v>3</v>
      </c>
      <c r="N16" s="148">
        <v>4</v>
      </c>
      <c r="O16" s="136" t="s">
        <v>3</v>
      </c>
      <c r="P16" s="149">
        <v>3</v>
      </c>
      <c r="Q16" s="247">
        <v>4</v>
      </c>
      <c r="R16" s="174" t="s">
        <v>3</v>
      </c>
      <c r="S16" s="248">
        <v>4</v>
      </c>
      <c r="T16" s="142"/>
      <c r="U16" s="301" t="s">
        <v>19</v>
      </c>
      <c r="V16" s="144"/>
      <c r="W16" s="145">
        <v>2</v>
      </c>
      <c r="X16" s="146" t="s">
        <v>3</v>
      </c>
      <c r="Y16" s="134">
        <v>2</v>
      </c>
      <c r="Z16" s="167">
        <v>4</v>
      </c>
      <c r="AA16" s="168" t="s">
        <v>3</v>
      </c>
      <c r="AB16" s="168">
        <v>2</v>
      </c>
      <c r="AC16" s="135">
        <v>7</v>
      </c>
      <c r="AD16" s="146" t="s">
        <v>3</v>
      </c>
      <c r="AE16" s="147">
        <v>9</v>
      </c>
      <c r="AF16" s="251">
        <v>7</v>
      </c>
      <c r="AG16" s="136" t="s">
        <v>3</v>
      </c>
      <c r="AH16" s="149">
        <v>3</v>
      </c>
      <c r="AI16" s="167"/>
      <c r="AJ16" s="243"/>
      <c r="AK16" s="244"/>
      <c r="AL16" s="244"/>
      <c r="AM16" s="245"/>
      <c r="AN16" s="245"/>
      <c r="AO16" s="244"/>
      <c r="AP16" s="303"/>
    </row>
    <row r="17" spans="2:42" ht="21.75" customHeight="1">
      <c r="B17" s="120" t="s">
        <v>11</v>
      </c>
      <c r="C17" s="310"/>
      <c r="D17" s="229"/>
      <c r="E17" s="157"/>
      <c r="F17" s="155"/>
      <c r="G17" s="158"/>
      <c r="H17" s="157"/>
      <c r="I17" s="155"/>
      <c r="J17" s="158"/>
      <c r="K17" s="154"/>
      <c r="L17" s="153"/>
      <c r="M17" s="161"/>
      <c r="N17" s="188"/>
      <c r="O17" s="155"/>
      <c r="P17" s="158"/>
      <c r="Q17" s="305"/>
      <c r="R17" s="153"/>
      <c r="S17" s="306"/>
      <c r="T17" s="159"/>
      <c r="U17" s="203"/>
      <c r="V17" s="160"/>
      <c r="W17" s="154"/>
      <c r="X17" s="153"/>
      <c r="Y17" s="161"/>
      <c r="Z17" s="157"/>
      <c r="AA17" s="155"/>
      <c r="AB17" s="158"/>
      <c r="AC17" s="182"/>
      <c r="AD17" s="177"/>
      <c r="AE17" s="178"/>
      <c r="AF17" s="157"/>
      <c r="AG17" s="155"/>
      <c r="AH17" s="158"/>
      <c r="AI17" s="167"/>
      <c r="AJ17" s="232">
        <f>SUM(E16&gt;G16,E17&gt;G17,H16&gt;J16,H17&gt;J17,K16&gt;M16,K17&gt;M17,N16&gt;P16,N17&gt;P17,Q16&gt;S16,Q17&gt;S17,T16&gt;V16,T17&gt;V17,W16&gt;Y16,W17&gt;Y17,Z16&gt;AB16,Z17&gt;AB17,AC16&gt;AE16,AC17&gt;AE17,AF16&gt;AH16,AF17&gt;AH17)</f>
        <v>4</v>
      </c>
      <c r="AK17" s="156">
        <f>SUM(COUNTA(E16:AH17)/3,-AJ17,-AL17,)</f>
        <v>2.333333333333334</v>
      </c>
      <c r="AL17" s="122">
        <f>SUM(E16&lt;G16,E17&lt;G17,H16&lt;J16,H17&lt;J17,K16&lt;M16,K17&lt;M17,N16&lt;P16,N17&lt;P17,Q16&lt;S16,Q17&lt;S17,T16&lt;V16,T17&lt;V17,W16&lt;Y16,W17&lt;Y17,Z16&lt;AB16,Z17&lt;AB17,AC16&lt;AE16,AC17&lt;AE17,AF16&lt;AH16,AF17&lt;AH17)</f>
        <v>3</v>
      </c>
      <c r="AM17" s="116">
        <f>SUM(E16,E17,H16,H17,K16,K17,N16,N17,Q16,Q17,T16,T17,W16,W17,Z16,Z17,AC16,AC17,AF16,AF17)</f>
        <v>42</v>
      </c>
      <c r="AN17" s="116" t="s">
        <v>3</v>
      </c>
      <c r="AO17" s="115">
        <f>SUM(G16,G17,J16,J17,M16,M17,P16,P17,S16,S17,V16,V17,Y16,Y17,AB16,AB17,AE16,AE17,AH16,AH17)</f>
        <v>42</v>
      </c>
      <c r="AP17" s="242">
        <f>SUM(3*AJ17,AK17)</f>
        <v>14.333333333333334</v>
      </c>
    </row>
    <row r="18" spans="2:42" ht="21.75" customHeight="1">
      <c r="B18" s="117" t="s">
        <v>14</v>
      </c>
      <c r="C18" s="309" t="s">
        <v>24</v>
      </c>
      <c r="D18" s="226"/>
      <c r="E18" s="276">
        <v>0</v>
      </c>
      <c r="F18" s="283" t="s">
        <v>3</v>
      </c>
      <c r="G18" s="275">
        <v>6</v>
      </c>
      <c r="H18" s="186">
        <v>4</v>
      </c>
      <c r="I18" s="180" t="s">
        <v>3</v>
      </c>
      <c r="J18" s="187">
        <v>5</v>
      </c>
      <c r="K18" s="295">
        <v>4</v>
      </c>
      <c r="L18" s="284" t="s">
        <v>3</v>
      </c>
      <c r="M18" s="296">
        <v>5</v>
      </c>
      <c r="N18" s="186">
        <v>8</v>
      </c>
      <c r="O18" s="180" t="s">
        <v>3</v>
      </c>
      <c r="P18" s="180">
        <v>4</v>
      </c>
      <c r="Q18" s="179">
        <v>4</v>
      </c>
      <c r="R18" s="194" t="s">
        <v>3</v>
      </c>
      <c r="S18" s="181">
        <v>5</v>
      </c>
      <c r="T18" s="186">
        <v>2</v>
      </c>
      <c r="U18" s="180" t="s">
        <v>3</v>
      </c>
      <c r="V18" s="187">
        <v>2</v>
      </c>
      <c r="W18" s="272"/>
      <c r="X18" s="262" t="s">
        <v>7</v>
      </c>
      <c r="Y18" s="263"/>
      <c r="Z18" s="276">
        <v>8</v>
      </c>
      <c r="AA18" s="194" t="s">
        <v>3</v>
      </c>
      <c r="AB18" s="181">
        <v>3</v>
      </c>
      <c r="AC18" s="179">
        <v>9</v>
      </c>
      <c r="AD18" s="180" t="s">
        <v>3</v>
      </c>
      <c r="AE18" s="181">
        <v>0</v>
      </c>
      <c r="AF18" s="179">
        <v>11</v>
      </c>
      <c r="AG18" s="194" t="s">
        <v>3</v>
      </c>
      <c r="AH18" s="194">
        <v>2</v>
      </c>
      <c r="AI18" s="173"/>
      <c r="AJ18" s="233"/>
      <c r="AK18" s="176"/>
      <c r="AL18" s="129"/>
      <c r="AM18" s="130"/>
      <c r="AN18" s="131"/>
      <c r="AO18" s="129"/>
      <c r="AP18" s="128"/>
    </row>
    <row r="19" spans="2:42" ht="21.75" customHeight="1">
      <c r="B19" s="120" t="s">
        <v>12</v>
      </c>
      <c r="C19" s="308"/>
      <c r="D19" s="227"/>
      <c r="E19" s="183"/>
      <c r="F19" s="184"/>
      <c r="G19" s="185"/>
      <c r="H19" s="281"/>
      <c r="I19" s="192"/>
      <c r="J19" s="193"/>
      <c r="K19" s="281"/>
      <c r="L19" s="285"/>
      <c r="M19" s="286"/>
      <c r="N19" s="191"/>
      <c r="O19" s="192"/>
      <c r="P19" s="192"/>
      <c r="Q19" s="279"/>
      <c r="R19" s="271"/>
      <c r="S19" s="280"/>
      <c r="T19" s="191"/>
      <c r="U19" s="192"/>
      <c r="V19" s="193"/>
      <c r="W19" s="277"/>
      <c r="X19" s="269"/>
      <c r="Y19" s="270"/>
      <c r="Z19" s="183"/>
      <c r="AA19" s="271"/>
      <c r="AB19" s="271"/>
      <c r="AC19" s="183"/>
      <c r="AD19" s="184"/>
      <c r="AE19" s="185"/>
      <c r="AF19" s="279"/>
      <c r="AG19" s="271"/>
      <c r="AH19" s="271"/>
      <c r="AI19" s="154"/>
      <c r="AJ19" s="232">
        <f>SUM(E18&gt;G18,E19&gt;G19,H18&gt;J18,H19&gt;J19,K18&gt;M18,K19&gt;M19,N18&gt;P18,N19&gt;P19,Q18&gt;S18,Q19&gt;S19,T18&gt;V18,T19&gt;V19,W18&gt;Y18,W19&gt;Y19,Z18&gt;AB18,Z19&gt;AB19,AC18&gt;AE18,AC19&gt;AE19,AF18&gt;AH18,AF19&gt;AH19)</f>
        <v>4</v>
      </c>
      <c r="AK19" s="156">
        <f>SUM(COUNTA(E18:AH19)/3,-AJ19,-AL19,)</f>
        <v>1.333333333333334</v>
      </c>
      <c r="AL19" s="122">
        <f>SUM(E18&lt;G18,E19&lt;G19,H18&lt;J18,H19&lt;J19,K18&lt;M18,K19&lt;M19,N18&lt;P18,N19&lt;P19,Q18&lt;S18,Q19&lt;S19,T18&lt;V18,T19&lt;V19,W18&lt;Y18,W19&lt;Y19,Z18&lt;AB18,Z19&lt;AB19,AC18&lt;AE18,AC19&lt;AE19,AF18&lt;AH18,AF19&lt;AH19)</f>
        <v>4</v>
      </c>
      <c r="AM19" s="116">
        <f>SUM(E18,E19,H18,H19,K18,K19,N18,N19,Q18,Q19,T18,T19,W18,W19,Z18,Z19,AC18,AC19,AF18,AF19)</f>
        <v>50</v>
      </c>
      <c r="AN19" s="116" t="s">
        <v>3</v>
      </c>
      <c r="AO19" s="116">
        <f>SUM(G18,G19,J18,J19,M18,M19,P18,P19,S18,S19,V18,V19,Y18,Y19,AB18,AB19,AE18,AE19,AH18,AH19)</f>
        <v>32</v>
      </c>
      <c r="AP19" s="119">
        <f>SUM(3*AJ19,AK19)</f>
        <v>13.333333333333334</v>
      </c>
    </row>
    <row r="20" spans="2:42" ht="21.75" customHeight="1">
      <c r="B20" s="117" t="s">
        <v>5</v>
      </c>
      <c r="C20" s="309" t="s">
        <v>34</v>
      </c>
      <c r="D20" s="228"/>
      <c r="E20" s="179">
        <v>4</v>
      </c>
      <c r="F20" s="194" t="s">
        <v>3</v>
      </c>
      <c r="G20" s="181">
        <v>11</v>
      </c>
      <c r="H20" s="186">
        <v>10</v>
      </c>
      <c r="I20" s="180" t="s">
        <v>3</v>
      </c>
      <c r="J20" s="187">
        <v>10</v>
      </c>
      <c r="K20" s="276">
        <v>3</v>
      </c>
      <c r="L20" s="194" t="s">
        <v>3</v>
      </c>
      <c r="M20" s="194">
        <v>4</v>
      </c>
      <c r="N20" s="186">
        <v>3</v>
      </c>
      <c r="O20" s="180" t="s">
        <v>3</v>
      </c>
      <c r="P20" s="187">
        <v>4</v>
      </c>
      <c r="Q20" s="179">
        <v>1</v>
      </c>
      <c r="R20" s="194" t="s">
        <v>3</v>
      </c>
      <c r="S20" s="275">
        <v>14</v>
      </c>
      <c r="T20" s="276">
        <v>2</v>
      </c>
      <c r="U20" s="283" t="s">
        <v>3</v>
      </c>
      <c r="V20" s="283">
        <v>4</v>
      </c>
      <c r="W20" s="186">
        <v>3</v>
      </c>
      <c r="X20" s="180" t="s">
        <v>3</v>
      </c>
      <c r="Y20" s="187">
        <v>8</v>
      </c>
      <c r="Z20" s="272"/>
      <c r="AA20" s="143" t="s">
        <v>32</v>
      </c>
      <c r="AB20" s="282"/>
      <c r="AC20" s="186">
        <v>11</v>
      </c>
      <c r="AD20" s="180" t="s">
        <v>3</v>
      </c>
      <c r="AE20" s="180">
        <v>4</v>
      </c>
      <c r="AF20" s="276">
        <v>11</v>
      </c>
      <c r="AG20" s="194" t="s">
        <v>3</v>
      </c>
      <c r="AH20" s="275">
        <v>2</v>
      </c>
      <c r="AI20" s="145"/>
      <c r="AJ20" s="164"/>
      <c r="AK20" s="151"/>
      <c r="AL20" s="123"/>
      <c r="AM20" s="124"/>
      <c r="AN20" s="125"/>
      <c r="AO20" s="123"/>
      <c r="AP20" s="127"/>
    </row>
    <row r="21" spans="2:42" ht="21.75" customHeight="1">
      <c r="B21" s="133" t="s">
        <v>37</v>
      </c>
      <c r="C21" s="308"/>
      <c r="D21" s="229"/>
      <c r="E21" s="268"/>
      <c r="F21" s="196"/>
      <c r="G21" s="197"/>
      <c r="H21" s="264"/>
      <c r="I21" s="265"/>
      <c r="J21" s="266"/>
      <c r="K21" s="268"/>
      <c r="L21" s="196"/>
      <c r="M21" s="197"/>
      <c r="N21" s="264"/>
      <c r="O21" s="265"/>
      <c r="P21" s="266"/>
      <c r="Q21" s="195"/>
      <c r="R21" s="196"/>
      <c r="S21" s="280"/>
      <c r="T21" s="279"/>
      <c r="U21" s="196"/>
      <c r="V21" s="196"/>
      <c r="W21" s="264"/>
      <c r="X21" s="265"/>
      <c r="Y21" s="266"/>
      <c r="Z21" s="261"/>
      <c r="AA21" s="278"/>
      <c r="AB21" s="278"/>
      <c r="AC21" s="264"/>
      <c r="AD21" s="265"/>
      <c r="AE21" s="266"/>
      <c r="AF21" s="195"/>
      <c r="AG21" s="292"/>
      <c r="AH21" s="267"/>
      <c r="AI21" s="167"/>
      <c r="AJ21" s="232">
        <f>SUM(E20&gt;G20,E21&gt;G21,H20&gt;J20,H21&gt;J21,K20&gt;M20,K21&gt;M21,N20&gt;P20,N21&gt;P21,Q20&gt;S20,Q21&gt;S21,T20&gt;V20,T21&gt;V21,W20&gt;Y20,W21&gt;Y21,Z20&gt;AB20,Z21&gt;AB21,AC20&gt;AE20,AC21&gt;AE21,AF20&gt;AH20,AF21&gt;AH21)</f>
        <v>2</v>
      </c>
      <c r="AK21" s="156">
        <f>SUM(COUNTA(E20:AH21)/3,-AJ21,-AL21,)</f>
        <v>1.333333333333334</v>
      </c>
      <c r="AL21" s="122">
        <f>SUM(E20&lt;G20,E21&lt;G21,H20&lt;J20,H21&lt;J21,K20&lt;M20,K21&lt;M21,N20&lt;P20,N21&lt;P21,Q20&lt;S20,Q21&lt;S21,T20&lt;V20,T21&lt;V21,W20&lt;Y20,W21&lt;Y21,Z20&lt;AB20,Z21&lt;AB21,AC20&lt;AE20,AC21&lt;AE21,AF20&lt;AH20,AF21&lt;AH21)</f>
        <v>6</v>
      </c>
      <c r="AM21" s="116">
        <f>SUM(E20,E21,H20,H21,K20,K21,N20,N21,Q20,Q21,T20,T21,W20,W21,Z20,Z21,AC20,AC21,AF20,AF21)</f>
        <v>48</v>
      </c>
      <c r="AN21" s="116" t="s">
        <v>3</v>
      </c>
      <c r="AO21" s="115">
        <f>SUM(G20,G21,J20,J21,M20,M21,P20,P21,S20,S21,V20,V21,Y20,Y21,AB20,AB21,AE20,AE21,AH20,AH21)</f>
        <v>61</v>
      </c>
      <c r="AP21" s="242">
        <f>SUM(3*AJ21,AK21)</f>
        <v>7.333333333333334</v>
      </c>
    </row>
    <row r="22" spans="2:42" ht="21.75" customHeight="1">
      <c r="B22" s="117" t="s">
        <v>15</v>
      </c>
      <c r="C22" s="309" t="s">
        <v>27</v>
      </c>
      <c r="D22" s="228"/>
      <c r="E22" s="293">
        <v>7</v>
      </c>
      <c r="F22" s="297" t="s">
        <v>3</v>
      </c>
      <c r="G22" s="298">
        <v>13</v>
      </c>
      <c r="H22" s="264">
        <v>5</v>
      </c>
      <c r="I22" s="265" t="s">
        <v>3</v>
      </c>
      <c r="J22" s="265">
        <v>5</v>
      </c>
      <c r="K22" s="268">
        <v>3</v>
      </c>
      <c r="L22" s="292" t="s">
        <v>3</v>
      </c>
      <c r="M22" s="267">
        <v>14</v>
      </c>
      <c r="N22" s="195">
        <v>8</v>
      </c>
      <c r="O22" s="196" t="s">
        <v>3</v>
      </c>
      <c r="P22" s="196">
        <v>10</v>
      </c>
      <c r="Q22" s="179">
        <v>6</v>
      </c>
      <c r="R22" s="194" t="s">
        <v>3</v>
      </c>
      <c r="S22" s="181">
        <v>9</v>
      </c>
      <c r="T22" s="195">
        <v>9</v>
      </c>
      <c r="U22" s="196" t="s">
        <v>3</v>
      </c>
      <c r="V22" s="197">
        <v>7</v>
      </c>
      <c r="W22" s="195">
        <v>0</v>
      </c>
      <c r="X22" s="196" t="s">
        <v>3</v>
      </c>
      <c r="Y22" s="197">
        <v>9</v>
      </c>
      <c r="Z22" s="179">
        <v>4</v>
      </c>
      <c r="AA22" s="194" t="s">
        <v>3</v>
      </c>
      <c r="AB22" s="194">
        <v>11</v>
      </c>
      <c r="AC22" s="261"/>
      <c r="AD22" s="262" t="s">
        <v>28</v>
      </c>
      <c r="AE22" s="263"/>
      <c r="AF22" s="264">
        <v>16</v>
      </c>
      <c r="AG22" s="265" t="s">
        <v>3</v>
      </c>
      <c r="AH22" s="265">
        <v>1</v>
      </c>
      <c r="AI22" s="145"/>
      <c r="AJ22" s="164"/>
      <c r="AK22" s="151"/>
      <c r="AL22" s="123"/>
      <c r="AM22" s="124"/>
      <c r="AN22" s="125"/>
      <c r="AO22" s="123"/>
      <c r="AP22" s="132"/>
    </row>
    <row r="23" spans="2:42" ht="21.75" customHeight="1">
      <c r="B23" s="120" t="s">
        <v>14</v>
      </c>
      <c r="C23" s="308"/>
      <c r="D23" s="227"/>
      <c r="E23" s="183"/>
      <c r="F23" s="184"/>
      <c r="G23" s="185"/>
      <c r="H23" s="195"/>
      <c r="I23" s="271"/>
      <c r="J23" s="271"/>
      <c r="K23" s="281"/>
      <c r="L23" s="285"/>
      <c r="M23" s="286"/>
      <c r="N23" s="191"/>
      <c r="O23" s="192"/>
      <c r="P23" s="192"/>
      <c r="Q23" s="279"/>
      <c r="R23" s="271"/>
      <c r="S23" s="280"/>
      <c r="T23" s="191"/>
      <c r="U23" s="192"/>
      <c r="V23" s="193"/>
      <c r="W23" s="191"/>
      <c r="X23" s="192"/>
      <c r="Y23" s="193"/>
      <c r="Z23" s="279"/>
      <c r="AA23" s="271"/>
      <c r="AB23" s="271"/>
      <c r="AC23" s="277"/>
      <c r="AD23" s="299"/>
      <c r="AE23" s="300"/>
      <c r="AF23" s="279"/>
      <c r="AG23" s="271"/>
      <c r="AH23" s="271"/>
      <c r="AI23" s="154"/>
      <c r="AJ23" s="232">
        <f>SUM(E22&gt;G22,E23&gt;G23,H22&gt;J22,H23&gt;J23,K22&gt;M22,K23&gt;M23,N22&gt;P22,N23&gt;P23,Q22&gt;S22,Q23&gt;S23,T22&gt;V22,T23&gt;V23,W22&gt;Y22,W23&gt;Y23,Z22&gt;AB22,Z23&gt;AB23,AC22&gt;AE22,AC23&gt;AE23,AF22&gt;AH22,AF23&gt;AH23)</f>
        <v>2</v>
      </c>
      <c r="AK23" s="156">
        <f>SUM(COUNTA(E22:AH23)/3,-AJ23,-AL23,)</f>
        <v>1.333333333333334</v>
      </c>
      <c r="AL23" s="122">
        <f>SUM(E22&lt;G22,E23&lt;G23,H22&lt;J22,H23&lt;J23,K22&lt;M22,K23&lt;M23,N22&lt;P22,N23&lt;P23,Q22&lt;S22,Q23&lt;S23,T22&lt;V22,T23&lt;V23,W22&lt;Y22,W23&lt;Y23,Z22&lt;AB22,Z23&lt;AB23,AC22&lt;AE22,AC23&lt;AE23,AF22&lt;AH22,AF23&lt;AH23)</f>
        <v>6</v>
      </c>
      <c r="AM23" s="116">
        <f>SUM(E22,E23,H22,H23,K22,K23,N22,N23,Q22,Q23,T22,T23,W22,W23,Z22,Z23,AC22,AC23,AF22,AF23)</f>
        <v>58</v>
      </c>
      <c r="AN23" s="116" t="s">
        <v>3</v>
      </c>
      <c r="AO23" s="116">
        <f>SUM(G22,G23,J22,J23,M22,M23,P22,P23,S22,S23,V22,V23,Y22,Y23,AB22,AB23,AE22,AE23,AH22,AH23)</f>
        <v>79</v>
      </c>
      <c r="AP23" s="119">
        <f>SUM(3*AJ23,AK23)</f>
        <v>7.333333333333334</v>
      </c>
    </row>
    <row r="24" spans="2:42" ht="21.75" customHeight="1">
      <c r="B24" s="117" t="s">
        <v>33</v>
      </c>
      <c r="C24" s="309" t="s">
        <v>20</v>
      </c>
      <c r="D24" s="228"/>
      <c r="E24" s="145">
        <v>1</v>
      </c>
      <c r="F24" s="146" t="s">
        <v>3</v>
      </c>
      <c r="G24" s="147">
        <v>17</v>
      </c>
      <c r="H24" s="135">
        <v>3</v>
      </c>
      <c r="I24" s="146" t="s">
        <v>3</v>
      </c>
      <c r="J24" s="147">
        <v>16</v>
      </c>
      <c r="K24" s="148">
        <v>4</v>
      </c>
      <c r="L24" s="136" t="s">
        <v>3</v>
      </c>
      <c r="M24" s="149">
        <v>8</v>
      </c>
      <c r="N24" s="135">
        <v>2</v>
      </c>
      <c r="O24" s="146" t="s">
        <v>3</v>
      </c>
      <c r="P24" s="147">
        <v>7</v>
      </c>
      <c r="Q24" s="148">
        <v>3</v>
      </c>
      <c r="R24" s="136" t="s">
        <v>3</v>
      </c>
      <c r="S24" s="149">
        <v>9</v>
      </c>
      <c r="T24" s="146">
        <v>3</v>
      </c>
      <c r="U24" s="146" t="s">
        <v>3</v>
      </c>
      <c r="V24" s="147">
        <v>7</v>
      </c>
      <c r="W24" s="148">
        <v>2</v>
      </c>
      <c r="X24" s="136" t="s">
        <v>3</v>
      </c>
      <c r="Y24" s="149">
        <v>11</v>
      </c>
      <c r="Z24" s="148">
        <v>2</v>
      </c>
      <c r="AA24" s="136" t="s">
        <v>3</v>
      </c>
      <c r="AB24" s="136">
        <v>11</v>
      </c>
      <c r="AC24" s="150">
        <v>1</v>
      </c>
      <c r="AD24" s="163" t="s">
        <v>3</v>
      </c>
      <c r="AE24" s="198">
        <v>16</v>
      </c>
      <c r="AF24" s="162"/>
      <c r="AG24" s="143" t="s">
        <v>20</v>
      </c>
      <c r="AH24" s="302"/>
      <c r="AI24" s="148"/>
      <c r="AJ24" s="164"/>
      <c r="AK24" s="151"/>
      <c r="AL24" s="123"/>
      <c r="AM24" s="124"/>
      <c r="AN24" s="125"/>
      <c r="AO24" s="123"/>
      <c r="AP24" s="304"/>
    </row>
    <row r="25" spans="2:42" ht="21.75" customHeight="1">
      <c r="B25" s="121" t="s">
        <v>5</v>
      </c>
      <c r="C25" s="308"/>
      <c r="D25" s="227"/>
      <c r="E25" s="154"/>
      <c r="F25" s="153"/>
      <c r="G25" s="161"/>
      <c r="H25" s="154"/>
      <c r="I25" s="153"/>
      <c r="J25" s="161"/>
      <c r="K25" s="157"/>
      <c r="L25" s="155"/>
      <c r="M25" s="158"/>
      <c r="N25" s="182"/>
      <c r="O25" s="153"/>
      <c r="P25" s="161"/>
      <c r="Q25" s="157"/>
      <c r="R25" s="155"/>
      <c r="S25" s="158"/>
      <c r="T25" s="154"/>
      <c r="U25" s="153"/>
      <c r="V25" s="161"/>
      <c r="W25" s="157"/>
      <c r="X25" s="155"/>
      <c r="Y25" s="158"/>
      <c r="Z25" s="188"/>
      <c r="AA25" s="155"/>
      <c r="AB25" s="155"/>
      <c r="AC25" s="188"/>
      <c r="AD25" s="189"/>
      <c r="AE25" s="190"/>
      <c r="AF25" s="165"/>
      <c r="AG25" s="202"/>
      <c r="AH25" s="166"/>
      <c r="AI25" s="157"/>
      <c r="AJ25" s="232">
        <f>SUM(E24&gt;G24,E25&gt;G25,H24&gt;J24,H25&gt;J25,K24&gt;M24,K25&gt;M25,N24&gt;P24,N25&gt;P25,Q24&gt;S24,Q25&gt;S25,T24&gt;V24,T25&gt;V25,W24&gt;Y24,W25&gt;Y25,Z24&gt;AB24,Z25&gt;AB25,AC24&gt;AE24,AC25&gt;AE25,AF24&gt;AH24,AF25&gt;AH25)</f>
        <v>0</v>
      </c>
      <c r="AK25" s="156">
        <f>SUM(COUNTA(E24:AH25)/3,-AJ25,-AL25,)</f>
        <v>0.3333333333333339</v>
      </c>
      <c r="AL25" s="122">
        <f>SUM(E24&lt;G24,E25&lt;G25,H24&lt;J24,H25&lt;J25,K24&lt;M24,K25&lt;M25,N24&lt;P24,N25&lt;P25,Q24&lt;S24,Q25&lt;S25,T24&lt;V24,T25&lt;V25,W24&lt;Y24,W25&lt;Y25,Z24&lt;AB24,Z25&lt;AB25,AC24&lt;AE24,AC25&lt;AE25,AF24&lt;AH24,AF25&lt;AH25)</f>
        <v>9</v>
      </c>
      <c r="AM25" s="116">
        <f>SUM(E24,E25,H24,H25,K24,K25,N24,N25,Q24,Q25,T24,T25,W24,W25,Z24,Z25,AC24,AC25,AF24,AF25)</f>
        <v>21</v>
      </c>
      <c r="AN25" s="116" t="s">
        <v>3</v>
      </c>
      <c r="AO25" s="115">
        <f>SUM(G24,G25,J24,J25,M24,M25,P24,P25,S24,S25,V24,V25,Y24,Y25,AB24,AB25,AE24,AE25,AH24,AH25)</f>
        <v>102</v>
      </c>
      <c r="AP25" s="242">
        <f>SUM(3*AJ25,AK25)</f>
        <v>0.3333333333333339</v>
      </c>
    </row>
    <row r="26" spans="2:42" ht="1.5" customHeight="1" thickBot="1">
      <c r="B26" s="206"/>
      <c r="C26" s="207"/>
      <c r="D26" s="230"/>
      <c r="E26" s="208"/>
      <c r="F26" s="209"/>
      <c r="G26" s="210"/>
      <c r="H26" s="246"/>
      <c r="I26" s="246"/>
      <c r="J26" s="246"/>
      <c r="K26" s="211"/>
      <c r="L26" s="212"/>
      <c r="M26" s="213"/>
      <c r="N26" s="211"/>
      <c r="O26" s="212"/>
      <c r="P26" s="212"/>
      <c r="Q26" s="214"/>
      <c r="R26" s="215"/>
      <c r="S26" s="216"/>
      <c r="T26" s="208"/>
      <c r="U26" s="209"/>
      <c r="V26" s="217"/>
      <c r="W26" s="214"/>
      <c r="X26" s="215"/>
      <c r="Y26" s="216"/>
      <c r="Z26" s="208"/>
      <c r="AA26" s="209"/>
      <c r="AB26" s="209"/>
      <c r="AC26" s="218"/>
      <c r="AD26" s="219"/>
      <c r="AE26" s="220"/>
      <c r="AF26" s="208"/>
      <c r="AG26" s="209"/>
      <c r="AH26" s="209"/>
      <c r="AI26" s="231"/>
      <c r="AJ26" s="221"/>
      <c r="AK26" s="221"/>
      <c r="AL26" s="222"/>
      <c r="AM26" s="223"/>
      <c r="AN26" s="224"/>
      <c r="AO26" s="222"/>
      <c r="AP26" s="225"/>
    </row>
    <row r="27" spans="5:37" ht="18" customHeight="1"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200"/>
    </row>
  </sheetData>
  <sheetProtection/>
  <mergeCells count="23">
    <mergeCell ref="C24:C25"/>
    <mergeCell ref="W4:Y4"/>
    <mergeCell ref="Z4:AB4"/>
    <mergeCell ref="AC4:AE4"/>
    <mergeCell ref="AF4:AH4"/>
    <mergeCell ref="B4:C4"/>
    <mergeCell ref="T4:V4"/>
    <mergeCell ref="C20:C21"/>
    <mergeCell ref="C8:C9"/>
    <mergeCell ref="C18:C19"/>
    <mergeCell ref="C6:C7"/>
    <mergeCell ref="Q4:S4"/>
    <mergeCell ref="H4:J4"/>
    <mergeCell ref="E4:G4"/>
    <mergeCell ref="C22:C23"/>
    <mergeCell ref="C14:C15"/>
    <mergeCell ref="C12:C13"/>
    <mergeCell ref="C16:C17"/>
    <mergeCell ref="W2:AO2"/>
    <mergeCell ref="C2:V2"/>
    <mergeCell ref="C10:C11"/>
    <mergeCell ref="K4:M4"/>
    <mergeCell ref="N4:P4"/>
  </mergeCells>
  <printOptions horizontalCentered="1" verticalCentered="1"/>
  <pageMargins left="0" right="0.5905511811023623" top="0" bottom="0" header="0" footer="0"/>
  <pageSetup fitToHeight="1" fitToWidth="1" horizontalDpi="300" verticalDpi="3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</dc:creator>
  <cp:keywords/>
  <dc:description/>
  <cp:lastModifiedBy>Uzivatel</cp:lastModifiedBy>
  <cp:lastPrinted>2017-06-06T21:13:32Z</cp:lastPrinted>
  <dcterms:created xsi:type="dcterms:W3CDTF">2000-07-26T08:03:00Z</dcterms:created>
  <dcterms:modified xsi:type="dcterms:W3CDTF">2020-01-22T14:32:06Z</dcterms:modified>
  <cp:category/>
  <cp:version/>
  <cp:contentType/>
  <cp:contentStatus/>
</cp:coreProperties>
</file>